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 firstSheet="1" activeTab="1"/>
  </bookViews>
  <sheets>
    <sheet name="硫磺回收" sheetId="1" state="hidden" r:id="rId1"/>
    <sheet name="灵活焦化" sheetId="2" r:id="rId2"/>
    <sheet name="单耗数据" sheetId="3" r:id="rId3"/>
  </sheets>
  <calcPr calcId="162913" concurrentCalc="0"/>
</workbook>
</file>

<file path=xl/calcChain.xml><?xml version="1.0" encoding="utf-8"?>
<calcChain xmlns="http://schemas.openxmlformats.org/spreadsheetml/2006/main">
  <c r="J749" i="3" l="1"/>
  <c r="I4" i="3" a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H4" i="3" a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G4" i="3" a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F4" i="3" a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E4" i="3" a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D4" i="3" a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C4" i="3" a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A4" i="3" a="1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A1" i="3"/>
  <c r="A2" i="3"/>
  <c r="B749" i="3"/>
  <c r="AO19" i="2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I749" i="3"/>
  <c r="H749" i="3"/>
  <c r="G749" i="3"/>
  <c r="F749" i="3"/>
  <c r="E749" i="3"/>
  <c r="D749" i="3"/>
  <c r="C749" i="3"/>
  <c r="AO28" i="2"/>
  <c r="AI28" i="2"/>
  <c r="AB28" i="2"/>
  <c r="AO26" i="2"/>
  <c r="AB26" i="2"/>
  <c r="AO25" i="2"/>
  <c r="AI25" i="2"/>
  <c r="AB25" i="2"/>
  <c r="AO23" i="2"/>
  <c r="AO22" i="2"/>
  <c r="AI22" i="2"/>
  <c r="AB22" i="2"/>
  <c r="AO21" i="2"/>
  <c r="AI21" i="2"/>
  <c r="AB21" i="2"/>
  <c r="AO20" i="2"/>
  <c r="AI20" i="2"/>
  <c r="AB20" i="2"/>
  <c r="AO17" i="2"/>
  <c r="AI17" i="2"/>
  <c r="AB17" i="2"/>
  <c r="AN14" i="2"/>
  <c r="AN11" i="2"/>
  <c r="AB11" i="2"/>
  <c r="AN8" i="2"/>
  <c r="AN7" i="2"/>
  <c r="AB7" i="2"/>
  <c r="AN6" i="2"/>
  <c r="H6" i="2"/>
  <c r="AN5" i="2"/>
  <c r="G5" i="2"/>
  <c r="AN3" i="2"/>
</calcChain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事故状态使用</t>
        </r>
      </text>
    </comment>
    <comment ref="J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移库入库：至焦化仓库</t>
        </r>
      </text>
    </comment>
    <comment ref="Q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移库入库：至焦化仓库</t>
        </r>
      </text>
    </commen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Est. prior to October the usage is little.Est.:
July 0.05t Aug 0.05t Sept 0.05t
Oct 0.1t Nov 0.1t Dec 0.1t 
Jan 2020 0.1t Feb 0.1t Mar 0.1t
Apr 0.1t May 0.1t</t>
        </r>
      </text>
    </comment>
    <comment ref="E10" authorId="0">
      <text>
        <r>
          <rPr>
            <b/>
            <sz val="9"/>
            <rFont val="宋体"/>
            <charset val="134"/>
          </rPr>
          <t>Administrator:
Actual usage= 0.025t</t>
        </r>
        <r>
          <rPr>
            <sz val="9"/>
            <rFont val="宋体"/>
            <charset val="134"/>
          </rPr>
          <t xml:space="preserve">
Est. prior to October the usage is little.Est.:
July 0.015t Aug 0.015t Sept 0.015t
Oct 0.025t Nov 0.025t (actual) Dec 0.025t 
Jan 2020 0.025t Feb 0.025t Mar 0.025t
Apr 0.025t May 0.025t</t>
        </r>
      </text>
    </comment>
    <comment ref="F10" authorId="0">
      <text>
        <r>
          <rPr>
            <b/>
            <sz val="9"/>
            <rFont val="宋体"/>
            <charset val="134"/>
          </rPr>
          <t>Administrator:
Actual usage= 0.025t</t>
        </r>
        <r>
          <rPr>
            <sz val="9"/>
            <rFont val="宋体"/>
            <charset val="134"/>
          </rPr>
          <t xml:space="preserve">
Est. prior to October the usage is little.Est.:
July 0.015t Aug 0.015t Sept 0.015t
Oct 0.025t Nov 0.025t (actual) Dec 0.030t 
Jan 2020 0.025t Feb 0.025t Mar 0.025t
Apr 0.025t May 0.025t</t>
        </r>
      </text>
    </comment>
    <comment ref="Q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移库入库：至焦化仓库</t>
        </r>
      </text>
    </comment>
    <comment ref="A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事故状态使用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recorded as 300kg in MES</t>
        </r>
      </text>
    </comment>
    <comment ref="Z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Record to clear out stock , as stock = 0, and will not be restocked</t>
        </r>
      </text>
    </comment>
    <comment ref="Z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Calculated as more, to balance out the remaining </t>
        </r>
      </text>
    </comment>
    <comment ref="Z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Not recorded as previous month 6kg was recorded as 60kg, 54g in excess, Jan still 44kg in excess</t>
        </r>
      </text>
    </comment>
    <comment ref="Z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Jan actual usage is 400kg, Dec calculated as little, 0.8t is received in Dec!</t>
        </r>
      </text>
    </comment>
    <comment ref="AA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Jan actual usage is 400kg, Dec calculated as little, 0.8t is received in Dec!</t>
        </r>
      </text>
    </comment>
    <comment ref="G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accidentally recorded as 60kg in MES!!!</t>
        </r>
      </text>
    </comment>
    <comment ref="Z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Not recorded as previous month 6kg was recorded as 60kg, 54g in excess, Jan still 44kg in excess</t>
        </r>
      </text>
    </comment>
    <comment ref="AL14" authorId="0">
      <text>
        <r>
          <rPr>
            <sz val="9"/>
            <rFont val="宋体"/>
            <charset val="134"/>
          </rPr>
          <t>Not recorded as previous month 6kg was recorded as 60kg,in excess Dec 54kg,Jan 44kg, Feb 43kg</t>
        </r>
      </text>
    </comment>
    <comment ref="N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if 40bottle=788</t>
        </r>
      </text>
    </comment>
    <comment ref="N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Record to clear out stock , as stock = 0, and will not be restocked</t>
        </r>
      </text>
    </comment>
    <comment ref="Z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Record to clear out stock , as stock = 0, and will not be restocked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1t/h from 24/2 3pm - 27/2 6AM</t>
        </r>
      </text>
    </comment>
    <comment ref="K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not recorded</t>
        </r>
      </text>
    </comment>
    <comment ref="N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calculated= 17kg x 30, record remaining is 5kg</t>
        </r>
      </text>
    </comment>
    <comment ref="W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not recorded</t>
        </r>
      </text>
    </comment>
    <comment ref="N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Calculated as more, to balance out the remaining </t>
        </r>
      </text>
    </comment>
    <comment ref="Z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Calculated as more, to balance out the remaining </t>
        </r>
      </text>
    </comment>
    <comment ref="N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Jan actual usage is 400kg, Dec calculated as little, 0.8t is received in Dec!</t>
        </r>
      </text>
    </comment>
    <comment ref="Z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Jan actual usage is 400kg, Dec calculated as little, 0.8t is received in Dec!</t>
        </r>
      </text>
    </comment>
    <comment ref="AA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Jan actual usage is 400kg, Dec calculated as little, 0.8t is received in Dec!</t>
        </r>
      </text>
    </comment>
    <comment ref="N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Not recorded as previous month 6kg was recorded as 60kg, 54g in excess, Jan still 44kg in excess</t>
        </r>
      </text>
    </comment>
    <comment ref="T28" authorId="0">
      <text>
        <r>
          <rPr>
            <sz val="9"/>
            <rFont val="宋体"/>
            <charset val="134"/>
          </rPr>
          <t>Not recorded as previous month 6kg was recorded as 60kg,in excess Dec 54kg,Jan 44kg, Feb 43kg</t>
        </r>
      </text>
    </comment>
    <comment ref="Z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Not recorded as previous month 6kg was recorded as 60kg, 54g in excess, Jan still 44kg in excess</t>
        </r>
      </text>
    </comment>
    <comment ref="AG28" authorId="0">
      <text>
        <r>
          <rPr>
            <sz val="9"/>
            <rFont val="宋体"/>
            <charset val="134"/>
          </rPr>
          <t>Not recorded as previous month 6kg was recorded as 60kg,in excess Dec 54kg,Jan 44kg, Feb 43kg</t>
        </r>
      </text>
    </comment>
  </commentList>
</comments>
</file>

<file path=xl/sharedStrings.xml><?xml version="1.0" encoding="utf-8"?>
<sst xmlns="http://schemas.openxmlformats.org/spreadsheetml/2006/main" count="649" uniqueCount="293">
  <si>
    <t>硫磺回收联合装置</t>
  </si>
  <si>
    <t>物料名称</t>
  </si>
  <si>
    <t>规格</t>
  </si>
  <si>
    <t>9月用量</t>
  </si>
  <si>
    <t>10月用量</t>
  </si>
  <si>
    <t>11月用量</t>
  </si>
  <si>
    <t>12月用量</t>
  </si>
  <si>
    <t>Date Received</t>
  </si>
  <si>
    <t>Amt Received</t>
  </si>
  <si>
    <t>Remark</t>
  </si>
  <si>
    <t>Date Usage</t>
  </si>
  <si>
    <t>Amt used</t>
  </si>
  <si>
    <t>Amt Remain</t>
  </si>
  <si>
    <t>氧化铝催化剂</t>
  </si>
  <si>
    <t>72.8m3</t>
  </si>
  <si>
    <t>N/A</t>
  </si>
  <si>
    <t>氧化钛催化剂</t>
  </si>
  <si>
    <t>36.4m3</t>
  </si>
  <si>
    <t>加氢催化剂</t>
  </si>
  <si>
    <t>38m3</t>
  </si>
  <si>
    <r>
      <rPr>
        <sz val="11"/>
        <color rgb="FF000000"/>
        <rFont val="等线"/>
        <charset val="134"/>
      </rPr>
      <t>惰性</t>
    </r>
    <r>
      <rPr>
        <sz val="11"/>
        <color rgb="FF000000"/>
        <rFont val="等线"/>
        <charset val="134"/>
      </rPr>
      <t>瓷球</t>
    </r>
    <r>
      <rPr>
        <sz val="11"/>
        <color rgb="FF000000"/>
        <rFont val="等线"/>
        <charset val="134"/>
      </rPr>
      <t>(</t>
    </r>
    <r>
      <rPr>
        <sz val="11"/>
        <color rgb="FF000000"/>
        <rFont val="等线"/>
        <charset val="134"/>
      </rPr>
      <t>直径6mm)</t>
    </r>
  </si>
  <si>
    <r>
      <rPr>
        <sz val="11"/>
        <color rgb="FF000000"/>
        <rFont val="等线"/>
        <charset val="134"/>
      </rPr>
      <t>Al2O3+SiO2</t>
    </r>
    <r>
      <rPr>
        <sz val="11"/>
        <color rgb="FF000000"/>
        <rFont val="等线"/>
        <charset val="134"/>
      </rPr>
      <t>≥</t>
    </r>
    <r>
      <rPr>
        <sz val="11"/>
        <color rgb="FF000000"/>
        <rFont val="等线"/>
        <charset val="134"/>
      </rPr>
      <t>90wt%; Fe2O3&lt;1wt%; 抗压强度≥0.5KN/颗, HG/T 3683.1-2014工业瓷球惰性瓷球</t>
    </r>
  </si>
  <si>
    <t>30m3</t>
  </si>
  <si>
    <t>MDEA</t>
  </si>
  <si>
    <t>360t</t>
  </si>
  <si>
    <t>未使用</t>
  </si>
  <si>
    <t>313t</t>
  </si>
  <si>
    <t>47t</t>
  </si>
  <si>
    <t>尾气吸收溶剂</t>
  </si>
  <si>
    <t>180t</t>
  </si>
  <si>
    <t>100t</t>
  </si>
  <si>
    <t>80t</t>
  </si>
  <si>
    <t>液氨 （100L瓶装）</t>
  </si>
  <si>
    <t>200L</t>
  </si>
  <si>
    <t>300L</t>
  </si>
  <si>
    <t>1000L</t>
  </si>
  <si>
    <t>申报4000L, 实际到货1000L</t>
  </si>
  <si>
    <t>400L</t>
  </si>
  <si>
    <t>600L</t>
  </si>
  <si>
    <t>至焦化仓库</t>
  </si>
  <si>
    <t>100L</t>
  </si>
  <si>
    <t>0L</t>
  </si>
  <si>
    <t>磷酸三钠 (Na3PO4)</t>
  </si>
  <si>
    <t>0.1t</t>
  </si>
  <si>
    <t>0.025t</t>
  </si>
  <si>
    <t>0.030t</t>
  </si>
  <si>
    <t>3.5t</t>
  </si>
  <si>
    <t>3.45t</t>
  </si>
  <si>
    <t>0.05t</t>
  </si>
  <si>
    <t>3.4t</t>
  </si>
  <si>
    <t>1t</t>
  </si>
  <si>
    <t>2.4t</t>
  </si>
  <si>
    <t>2.35t</t>
  </si>
  <si>
    <t>2.25t</t>
  </si>
  <si>
    <t>1.25t</t>
  </si>
  <si>
    <t>固体硫磺</t>
  </si>
  <si>
    <t>CANCELLED</t>
  </si>
  <si>
    <t>报了，采购没买，取消了</t>
  </si>
  <si>
    <t>Na3PO4</t>
  </si>
  <si>
    <t>1.225t</t>
  </si>
  <si>
    <t>1.195t</t>
  </si>
  <si>
    <t>2020年</t>
  </si>
  <si>
    <t>January 2020</t>
  </si>
  <si>
    <t>February 2020</t>
  </si>
  <si>
    <t>1月用量</t>
  </si>
  <si>
    <t>2月用量</t>
  </si>
  <si>
    <t>3月用量</t>
  </si>
  <si>
    <t>4月用量</t>
  </si>
  <si>
    <t>Remarks</t>
  </si>
  <si>
    <t>9.6t</t>
  </si>
  <si>
    <t>37.4t</t>
  </si>
  <si>
    <t>48x0.2t</t>
  </si>
  <si>
    <t>12bottle</t>
  </si>
  <si>
    <t>5/2&amp;24/2</t>
  </si>
  <si>
    <t>0.035t</t>
  </si>
  <si>
    <t>0.02t</t>
  </si>
  <si>
    <t>35kg</t>
  </si>
  <si>
    <t>1.16t</t>
  </si>
  <si>
    <t>20kg</t>
  </si>
  <si>
    <t>灵活焦化装置</t>
  </si>
  <si>
    <t>October 2019</t>
  </si>
  <si>
    <t>November 2019</t>
  </si>
  <si>
    <t>March 2020</t>
  </si>
  <si>
    <t>December 2019</t>
  </si>
  <si>
    <t>June 2020</t>
  </si>
  <si>
    <t>单耗/ppm</t>
  </si>
  <si>
    <t>絮凝剂: 压滤机增稠剂</t>
  </si>
  <si>
    <t>25kg</t>
  </si>
  <si>
    <t>300kg</t>
  </si>
  <si>
    <t>500kg</t>
  </si>
  <si>
    <t>625kg</t>
  </si>
  <si>
    <t>25packs</t>
  </si>
  <si>
    <t>350kg</t>
  </si>
  <si>
    <t>2t(71302/71305各1t)</t>
  </si>
  <si>
    <t>1t/桶</t>
  </si>
  <si>
    <t>940kg</t>
  </si>
  <si>
    <t>1.075t+2t(71302/71305各1t)</t>
  </si>
  <si>
    <t>1t (56桶)</t>
  </si>
  <si>
    <t>19.7kg 桶装</t>
  </si>
  <si>
    <t>400kg</t>
  </si>
  <si>
    <t>950kg</t>
  </si>
  <si>
    <t>1.23t</t>
  </si>
  <si>
    <t>0.81t(71302+71305)</t>
  </si>
  <si>
    <t>絮凝剂: 澄清器增稠剂（硫酸铝）</t>
  </si>
  <si>
    <t>4.8t</t>
  </si>
  <si>
    <t>1.2t桶装(x4)</t>
  </si>
  <si>
    <t>15.6t</t>
  </si>
  <si>
    <t>1.2t桶装(x13)</t>
  </si>
  <si>
    <t>6t</t>
  </si>
  <si>
    <t>固碱</t>
  </si>
  <si>
    <t>108t</t>
  </si>
  <si>
    <t>管道输送</t>
  </si>
  <si>
    <t>管道输送52t,30%液碱，换算固碱15.6t</t>
  </si>
  <si>
    <t>12.24t固体</t>
  </si>
  <si>
    <t>8.76t固碱</t>
  </si>
  <si>
    <t>178.56t</t>
  </si>
  <si>
    <t>管道输送70.6t,30%液碱，换算固碱21.18t</t>
  </si>
  <si>
    <t>21.18t固碱</t>
  </si>
  <si>
    <t>磷酸三钠</t>
  </si>
  <si>
    <t>34kg</t>
  </si>
  <si>
    <t>68kg</t>
  </si>
  <si>
    <t>自硫磺仓库(1袋25kg)</t>
  </si>
  <si>
    <t>0.034t (34kg)</t>
  </si>
  <si>
    <t>0.966t</t>
  </si>
  <si>
    <t>0.068t(68kg)</t>
  </si>
  <si>
    <t>0.898t</t>
  </si>
  <si>
    <t>0.034t</t>
  </si>
  <si>
    <t>1.252t</t>
  </si>
  <si>
    <t>0.068t</t>
  </si>
  <si>
    <t>0.83t</t>
  </si>
  <si>
    <t>0.051t</t>
  </si>
  <si>
    <t>0.65t</t>
  </si>
  <si>
    <t>焦化缓蚀剂</t>
  </si>
  <si>
    <t>510kg</t>
  </si>
  <si>
    <t>1.4t</t>
  </si>
  <si>
    <r>
      <rPr>
        <sz val="11"/>
        <color rgb="FF000000"/>
        <rFont val="等线"/>
        <charset val="134"/>
      </rPr>
      <t>200kg桶装</t>
    </r>
    <r>
      <rPr>
        <sz val="11"/>
        <color rgb="FFFF0000"/>
        <rFont val="等线"/>
        <charset val="134"/>
      </rPr>
      <t>(x7)</t>
    </r>
  </si>
  <si>
    <t>1000kg</t>
  </si>
  <si>
    <t>600kg</t>
  </si>
  <si>
    <t>5桶</t>
  </si>
  <si>
    <t>0.24t</t>
  </si>
  <si>
    <t>0.86t</t>
  </si>
  <si>
    <t>200kg</t>
  </si>
  <si>
    <t>200kg/桶</t>
  </si>
  <si>
    <t>0.4t</t>
  </si>
  <si>
    <t>0.5t</t>
  </si>
  <si>
    <t>WGX</t>
  </si>
  <si>
    <t>灵活气脱硫剂</t>
  </si>
  <si>
    <t>200t</t>
  </si>
  <si>
    <t>已装未使用</t>
  </si>
  <si>
    <t>5t</t>
  </si>
  <si>
    <r>
      <rPr>
        <sz val="11"/>
        <color rgb="FF000000"/>
        <rFont val="等线"/>
        <charset val="134"/>
      </rPr>
      <t>5</t>
    </r>
    <r>
      <rPr>
        <sz val="11"/>
        <color rgb="FF000000"/>
        <rFont val="等线"/>
        <charset val="134"/>
      </rPr>
      <t>7.2t</t>
    </r>
  </si>
  <si>
    <t>COS转化剂</t>
  </si>
  <si>
    <t>186.2m3</t>
  </si>
  <si>
    <t>硫酸铵</t>
  </si>
  <si>
    <t>12.5t</t>
  </si>
  <si>
    <t>18t</t>
  </si>
  <si>
    <t>25kg包装</t>
  </si>
  <si>
    <t>5.5t</t>
  </si>
  <si>
    <t>阻垢剂</t>
  </si>
  <si>
    <t>80kg</t>
  </si>
  <si>
    <t>700kg</t>
  </si>
  <si>
    <t>20kg桶装(x15)</t>
  </si>
  <si>
    <t>100kg</t>
  </si>
  <si>
    <t>0.45t</t>
  </si>
  <si>
    <t>0.2t</t>
  </si>
  <si>
    <t>0.9t</t>
  </si>
  <si>
    <t>消泡剂</t>
  </si>
  <si>
    <t>200kg桶装(x1)</t>
  </si>
  <si>
    <t>液氨</t>
  </si>
  <si>
    <t>自硫磺仓库(100L瓶装)</t>
  </si>
  <si>
    <t>500L</t>
  </si>
  <si>
    <t>丙酮肟(除氧剂）</t>
  </si>
  <si>
    <t>新增</t>
  </si>
  <si>
    <t>3kg</t>
  </si>
  <si>
    <t>6kg</t>
  </si>
  <si>
    <t>10kg</t>
  </si>
  <si>
    <t>25kg桶装(x8)</t>
  </si>
  <si>
    <t>197kg</t>
  </si>
  <si>
    <t>191kg</t>
  </si>
  <si>
    <t>4.5kg</t>
  </si>
  <si>
    <t>169.5kg</t>
  </si>
  <si>
    <t>185kg(8桶)</t>
  </si>
  <si>
    <t>7kg</t>
  </si>
  <si>
    <t>152.5kg</t>
  </si>
  <si>
    <t>April 2020</t>
  </si>
  <si>
    <t>May 2020</t>
  </si>
  <si>
    <t>May 2021</t>
  </si>
  <si>
    <t>5月用量</t>
  </si>
  <si>
    <t>6月用量</t>
  </si>
  <si>
    <t>7月用量</t>
  </si>
  <si>
    <t>用量</t>
  </si>
  <si>
    <t>现场库存</t>
  </si>
  <si>
    <t>335kg</t>
  </si>
  <si>
    <t>937.65kg</t>
  </si>
  <si>
    <t>911.25kg</t>
  </si>
  <si>
    <t>1066kg</t>
  </si>
  <si>
    <t>1230kg</t>
  </si>
  <si>
    <r>
      <rPr>
        <sz val="11"/>
        <color rgb="FF000000"/>
        <rFont val="等线"/>
        <charset val="134"/>
      </rPr>
      <t>2</t>
    </r>
    <r>
      <rPr>
        <sz val="11"/>
        <color rgb="FF000000"/>
        <rFont val="等线"/>
        <charset val="134"/>
      </rPr>
      <t>000</t>
    </r>
    <r>
      <rPr>
        <sz val="11"/>
        <color rgb="FF000000"/>
        <rFont val="等线"/>
        <charset val="134"/>
      </rPr>
      <t>kg</t>
    </r>
  </si>
  <si>
    <t>2t (102桶)</t>
  </si>
  <si>
    <t>2.015t</t>
  </si>
  <si>
    <t>0.164t+2t(71302/71305各1t)</t>
  </si>
  <si>
    <t>1.098t</t>
  </si>
  <si>
    <t>1.066t(71302+71305)</t>
  </si>
  <si>
    <t>已停用</t>
  </si>
  <si>
    <t>0t</t>
  </si>
  <si>
    <t>57t</t>
  </si>
  <si>
    <t>16.8t</t>
  </si>
  <si>
    <t>15.42t</t>
  </si>
  <si>
    <t>21.18t</t>
  </si>
  <si>
    <t>22.8t</t>
  </si>
  <si>
    <t>管道输送56t,30%液碱，换算固碱16.8t</t>
  </si>
  <si>
    <t>16.8t固体</t>
  </si>
  <si>
    <t>管道输送51.4t,30%液碱，换算固碱15.42t</t>
  </si>
  <si>
    <t>15.42t固碱</t>
  </si>
  <si>
    <t>102kg</t>
  </si>
  <si>
    <t>51kg</t>
  </si>
  <si>
    <t>0.32t</t>
  </si>
  <si>
    <t>1.286t</t>
  </si>
  <si>
    <t>1.218t</t>
  </si>
  <si>
    <t>0.102t</t>
  </si>
  <si>
    <t>1.116t</t>
  </si>
  <si>
    <t>140Kg</t>
  </si>
  <si>
    <t>400Kg</t>
  </si>
  <si>
    <t>0.40t</t>
  </si>
  <si>
    <t>0.46t</t>
  </si>
  <si>
    <t>800kg</t>
  </si>
  <si>
    <t>未使用, 等货</t>
  </si>
  <si>
    <t>450kg</t>
  </si>
  <si>
    <t>900kg</t>
  </si>
  <si>
    <t>0.20t</t>
  </si>
  <si>
    <t>0.25t</t>
  </si>
  <si>
    <t>0.3t</t>
  </si>
  <si>
    <t>0.8t</t>
  </si>
  <si>
    <t>1kg</t>
  </si>
  <si>
    <t>5.5kg</t>
  </si>
  <si>
    <t>175kg(7桶)</t>
  </si>
  <si>
    <t>174kg(7桶)</t>
  </si>
  <si>
    <t>164kg</t>
  </si>
  <si>
    <t>159.5kg</t>
  </si>
  <si>
    <r>
      <rPr>
        <sz val="11"/>
        <color rgb="FF000000"/>
        <rFont val="等线"/>
        <charset val="134"/>
      </rPr>
      <t>30</t>
    </r>
    <r>
      <rPr>
        <sz val="11"/>
        <color rgb="FF000000"/>
        <rFont val="等线"/>
        <charset val="134"/>
      </rPr>
      <t>KG</t>
    </r>
  </si>
  <si>
    <t>日期</t>
  </si>
  <si>
    <t>库房库存</t>
  </si>
  <si>
    <t>30桶</t>
  </si>
  <si>
    <t>8桶</t>
  </si>
  <si>
    <t>1.6t</t>
  </si>
  <si>
    <t>212桶</t>
  </si>
  <si>
    <t>2.18t</t>
  </si>
  <si>
    <t>1324桶</t>
  </si>
  <si>
    <t>435桶</t>
  </si>
  <si>
    <t>栗田絮凝剂</t>
  </si>
  <si>
    <t>40包</t>
  </si>
  <si>
    <t>溶剂</t>
  </si>
  <si>
    <t>62桶</t>
  </si>
  <si>
    <t>59.272吨</t>
  </si>
  <si>
    <t>稀浆液污水处理量</t>
  </si>
  <si>
    <t>浆液汽提塔进料量</t>
  </si>
  <si>
    <t>锅炉给水量</t>
  </si>
  <si>
    <t>文丘里浆液循环量</t>
  </si>
  <si>
    <t>贫胺液</t>
  </si>
  <si>
    <t>常减压至装置</t>
  </si>
  <si>
    <t>罐区至装置</t>
  </si>
  <si>
    <t>外甩油浆</t>
  </si>
  <si>
    <t>装置处理量</t>
  </si>
  <si>
    <t>RE4.FX.1070FIC41001.PV</t>
  </si>
  <si>
    <t>RE4.FX.1070FIC30203.PV</t>
  </si>
  <si>
    <t>RE4.FX.1070FI13503.PV</t>
  </si>
  <si>
    <t>RE4.FX.1070FIC30202.PV</t>
  </si>
  <si>
    <t>RE4.FX.1070FIC31401.PV</t>
  </si>
  <si>
    <t>RE4.FX.1070FIC10101.PV</t>
  </si>
  <si>
    <t>RE4.FX.1070FIC10110.PV</t>
  </si>
  <si>
    <t>RE4.FX.1070FI11701.PV</t>
  </si>
  <si>
    <t>71301 ：0t       71302 ：2.28t      71305 ：1.14t        脱硫剂：60t</t>
  </si>
  <si>
    <t>本月现场领取</t>
    <phoneticPr fontId="12" type="noConversion"/>
  </si>
  <si>
    <t>06/26/2021 00:00:00</t>
    <phoneticPr fontId="12" type="noConversion"/>
  </si>
  <si>
    <t>07/26/2021 00:00:00</t>
    <phoneticPr fontId="12" type="noConversion"/>
  </si>
  <si>
    <r>
      <t>本月现场支取1</t>
    </r>
    <r>
      <rPr>
        <sz val="11"/>
        <rFont val="等线"/>
        <family val="3"/>
        <charset val="134"/>
      </rPr>
      <t>.14</t>
    </r>
    <r>
      <rPr>
        <sz val="11"/>
        <rFont val="等线"/>
        <charset val="134"/>
      </rPr>
      <t>t</t>
    </r>
    <phoneticPr fontId="12" type="noConversion"/>
  </si>
  <si>
    <r>
      <t>2</t>
    </r>
    <r>
      <rPr>
        <sz val="11"/>
        <rFont val="等线"/>
        <family val="3"/>
        <charset val="134"/>
      </rPr>
      <t>2.88t</t>
    </r>
    <phoneticPr fontId="12" type="noConversion"/>
  </si>
  <si>
    <r>
      <t>7</t>
    </r>
    <r>
      <rPr>
        <sz val="11"/>
        <rFont val="等线"/>
        <family val="3"/>
        <charset val="134"/>
      </rPr>
      <t>.7125t</t>
    </r>
    <phoneticPr fontId="12" type="noConversion"/>
  </si>
  <si>
    <r>
      <t>1</t>
    </r>
    <r>
      <rPr>
        <sz val="11"/>
        <rFont val="等线"/>
        <family val="3"/>
        <charset val="134"/>
      </rPr>
      <t>9</t>
    </r>
    <r>
      <rPr>
        <sz val="11"/>
        <rFont val="等线"/>
        <charset val="134"/>
      </rPr>
      <t>桶</t>
    </r>
    <phoneticPr fontId="12" type="noConversion"/>
  </si>
  <si>
    <r>
      <t>3</t>
    </r>
    <r>
      <rPr>
        <sz val="11"/>
        <rFont val="等线"/>
        <family val="3"/>
        <charset val="134"/>
      </rPr>
      <t>.857t</t>
    </r>
    <phoneticPr fontId="12" type="noConversion"/>
  </si>
  <si>
    <r>
      <t>本月到货3</t>
    </r>
    <r>
      <rPr>
        <sz val="11"/>
        <rFont val="等线"/>
        <family val="3"/>
        <charset val="134"/>
      </rPr>
      <t>.857t</t>
    </r>
    <phoneticPr fontId="12" type="noConversion"/>
  </si>
  <si>
    <r>
      <t>本月现场支取2</t>
    </r>
    <r>
      <rPr>
        <sz val="11"/>
        <rFont val="等线"/>
        <family val="3"/>
        <charset val="134"/>
      </rPr>
      <t>.28t</t>
    </r>
    <phoneticPr fontId="12" type="noConversion"/>
  </si>
  <si>
    <t>絮凝剂: 压滤机增稠剂（t）</t>
    <phoneticPr fontId="12" type="noConversion"/>
  </si>
  <si>
    <t>絮凝剂: 刮泥机机增稠剂（t）</t>
    <phoneticPr fontId="12" type="noConversion"/>
  </si>
  <si>
    <t>固碱（t）</t>
    <phoneticPr fontId="12" type="noConversion"/>
  </si>
  <si>
    <t>磷酸三钠（t）</t>
    <phoneticPr fontId="12" type="noConversion"/>
  </si>
  <si>
    <t>焦化缓蚀剂（t）</t>
    <phoneticPr fontId="12" type="noConversion"/>
  </si>
  <si>
    <t>灵活气脱硫剂（t）</t>
    <phoneticPr fontId="12" type="noConversion"/>
  </si>
  <si>
    <t>硫酸铵（t）</t>
    <phoneticPr fontId="12" type="noConversion"/>
  </si>
  <si>
    <t>阻垢剂（t）</t>
    <phoneticPr fontId="12" type="noConversion"/>
  </si>
  <si>
    <t>消泡剂（t）</t>
    <phoneticPr fontId="12" type="noConversion"/>
  </si>
  <si>
    <r>
      <t>液氨 (add to FXG system）（</t>
    </r>
    <r>
      <rPr>
        <sz val="11"/>
        <color rgb="FF000000"/>
        <rFont val="等线"/>
        <family val="3"/>
        <charset val="134"/>
      </rPr>
      <t>L）</t>
    </r>
    <phoneticPr fontId="12" type="noConversion"/>
  </si>
  <si>
    <t>丙酮肟(除氧剂）（kg）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</si>
</sst>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\-mmm\-yy\ hh:mm:ss"/>
    <numFmt numFmtId="177" formatCode="0.00_ "/>
  </numFmts>
  <fonts count="15" x14ac:knownFonts="1">
    <font>
      <sz val="11"/>
      <name val="等线"/>
      <charset val="134"/>
    </font>
    <font>
      <sz val="11"/>
      <color rgb="FF000000"/>
      <name val="等线"/>
      <charset val="134"/>
    </font>
    <font>
      <sz val="10"/>
      <name val="Arial"/>
      <family val="2"/>
    </font>
    <font>
      <sz val="9"/>
      <color rgb="FF333333"/>
      <name val="Arial"/>
      <family val="2"/>
    </font>
    <font>
      <sz val="11"/>
      <color rgb="FF333333"/>
      <name val="宋体"/>
      <charset val="134"/>
    </font>
    <font>
      <b/>
      <sz val="12"/>
      <color rgb="FF000000"/>
      <name val="等线"/>
      <charset val="134"/>
    </font>
    <font>
      <sz val="11"/>
      <color rgb="FFFF0000"/>
      <name val="等线"/>
      <charset val="134"/>
    </font>
    <font>
      <sz val="9"/>
      <color rgb="FF000000"/>
      <name val="等线"/>
      <charset val="134"/>
    </font>
    <font>
      <sz val="11"/>
      <color rgb="FF7F7F7F"/>
      <name val="等线"/>
      <charset val="134"/>
    </font>
    <font>
      <sz val="11"/>
      <color rgb="FF00B050"/>
      <name val="等线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ADAAAA"/>
        <bgColor indexed="64"/>
      </patternFill>
    </fill>
    <fill>
      <patternFill patternType="solid">
        <fgColor rgb="FFFBE4D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76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14" fontId="8" fillId="0" borderId="1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4" xfId="0" applyFont="1" applyFill="1" applyBorder="1">
      <alignment vertical="center"/>
    </xf>
    <xf numFmtId="0" fontId="1" fillId="0" borderId="15" xfId="0" applyFont="1" applyFill="1" applyBorder="1">
      <alignment vertical="center"/>
    </xf>
    <xf numFmtId="14" fontId="1" fillId="0" borderId="15" xfId="0" applyNumberFormat="1" applyFont="1" applyFill="1" applyBorder="1" applyAlignment="1">
      <alignment horizontal="center" vertical="center"/>
    </xf>
    <xf numFmtId="0" fontId="1" fillId="0" borderId="17" xfId="0" applyFont="1" applyFill="1" applyBorder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7" fillId="6" borderId="23" xfId="0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0" fontId="1" fillId="0" borderId="25" xfId="0" applyFont="1" applyBorder="1">
      <alignment vertical="center"/>
    </xf>
    <xf numFmtId="14" fontId="1" fillId="0" borderId="25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3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>
      <alignment vertical="center"/>
    </xf>
    <xf numFmtId="14" fontId="1" fillId="0" borderId="25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>
      <alignment vertical="center"/>
    </xf>
    <xf numFmtId="177" fontId="1" fillId="0" borderId="39" xfId="0" applyNumberFormat="1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14" fontId="1" fillId="0" borderId="40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>
      <alignment vertical="center"/>
    </xf>
    <xf numFmtId="14" fontId="1" fillId="0" borderId="40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77" fontId="1" fillId="0" borderId="41" xfId="0" applyNumberFormat="1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14" fontId="1" fillId="0" borderId="43" xfId="0" applyNumberFormat="1" applyFont="1" applyFill="1" applyBorder="1" applyAlignment="1">
      <alignment horizontal="center" vertical="center"/>
    </xf>
    <xf numFmtId="177" fontId="1" fillId="0" borderId="46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177" fontId="1" fillId="0" borderId="46" xfId="0" applyNumberFormat="1" applyFont="1" applyFill="1" applyBorder="1">
      <alignment vertical="center"/>
    </xf>
    <xf numFmtId="14" fontId="1" fillId="0" borderId="47" xfId="0" applyNumberFormat="1" applyFont="1" applyFill="1" applyBorder="1" applyAlignment="1">
      <alignment horizontal="center" vertical="center"/>
    </xf>
    <xf numFmtId="14" fontId="8" fillId="0" borderId="47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177" fontId="0" fillId="0" borderId="46" xfId="0" applyNumberFormat="1" applyFont="1" applyFill="1" applyBorder="1">
      <alignment vertical="center"/>
    </xf>
    <xf numFmtId="14" fontId="1" fillId="0" borderId="17" xfId="0" applyNumberFormat="1" applyFont="1" applyFill="1" applyBorder="1" applyAlignment="1">
      <alignment horizontal="center" vertical="center"/>
    </xf>
    <xf numFmtId="177" fontId="1" fillId="0" borderId="48" xfId="0" applyNumberFormat="1" applyFont="1" applyFill="1" applyBorder="1">
      <alignment vertical="center"/>
    </xf>
    <xf numFmtId="0" fontId="1" fillId="0" borderId="47" xfId="0" applyFont="1" applyFill="1" applyBorder="1">
      <alignment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177" fontId="1" fillId="0" borderId="47" xfId="0" applyNumberFormat="1" applyFont="1" applyBorder="1" applyAlignment="1">
      <alignment horizontal="center" vertical="center"/>
    </xf>
    <xf numFmtId="14" fontId="1" fillId="0" borderId="45" xfId="0" applyNumberFormat="1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/>
    </xf>
    <xf numFmtId="177" fontId="1" fillId="0" borderId="47" xfId="0" applyNumberFormat="1" applyFont="1" applyBorder="1">
      <alignment vertical="center"/>
    </xf>
    <xf numFmtId="0" fontId="1" fillId="0" borderId="46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7" fontId="0" fillId="0" borderId="47" xfId="0" applyNumberFormat="1" applyFont="1" applyFill="1" applyBorder="1">
      <alignment vertical="center"/>
    </xf>
    <xf numFmtId="14" fontId="6" fillId="0" borderId="47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>
      <alignment vertical="center"/>
    </xf>
    <xf numFmtId="177" fontId="1" fillId="0" borderId="47" xfId="0" applyNumberFormat="1" applyFont="1" applyFill="1" applyBorder="1" applyAlignment="1">
      <alignment horizontal="center" vertical="center"/>
    </xf>
    <xf numFmtId="177" fontId="1" fillId="0" borderId="47" xfId="0" applyNumberFormat="1" applyFont="1" applyFill="1" applyBorder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8" borderId="18" xfId="0" applyFont="1" applyFill="1" applyBorder="1">
      <alignment vertical="center"/>
    </xf>
    <xf numFmtId="14" fontId="1" fillId="8" borderId="18" xfId="0" applyNumberFormat="1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3" xfId="0" applyFont="1" applyBorder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5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center"/>
    </xf>
    <xf numFmtId="177" fontId="13" fillId="0" borderId="47" xfId="0" applyNumberFormat="1" applyFont="1" applyFill="1" applyBorder="1" applyAlignment="1">
      <alignment horizontal="center" vertical="center"/>
    </xf>
    <xf numFmtId="177" fontId="14" fillId="0" borderId="4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4" borderId="18" xfId="0" applyNumberFormat="1" applyFont="1" applyFill="1" applyBorder="1" applyAlignment="1">
      <alignment horizontal="center" vertical="center"/>
    </xf>
    <xf numFmtId="49" fontId="1" fillId="4" borderId="36" xfId="0" applyNumberFormat="1" applyFont="1" applyFill="1" applyBorder="1" applyAlignment="1">
      <alignment horizontal="center" vertical="center"/>
    </xf>
    <xf numFmtId="49" fontId="1" fillId="4" borderId="37" xfId="0" applyNumberFormat="1" applyFont="1" applyFill="1" applyBorder="1" applyAlignment="1">
      <alignment horizontal="center" vertical="center"/>
    </xf>
    <xf numFmtId="49" fontId="1" fillId="4" borderId="38" xfId="0" applyNumberFormat="1" applyFont="1" applyFill="1" applyBorder="1" applyAlignment="1">
      <alignment horizontal="center" vertical="center"/>
    </xf>
    <xf numFmtId="49" fontId="1" fillId="4" borderId="49" xfId="0" applyNumberFormat="1" applyFont="1" applyFill="1" applyBorder="1" applyAlignment="1">
      <alignment horizontal="center" vertical="center"/>
    </xf>
    <xf numFmtId="49" fontId="1" fillId="7" borderId="28" xfId="0" applyNumberFormat="1" applyFont="1" applyFill="1" applyBorder="1" applyAlignment="1">
      <alignment horizontal="center" vertical="center"/>
    </xf>
    <xf numFmtId="49" fontId="1" fillId="7" borderId="29" xfId="0" applyNumberFormat="1" applyFont="1" applyFill="1" applyBorder="1" applyAlignment="1">
      <alignment horizontal="center" vertical="center"/>
    </xf>
    <xf numFmtId="49" fontId="1" fillId="7" borderId="4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44" xfId="0" applyNumberFormat="1" applyFont="1" applyFill="1" applyBorder="1" applyAlignment="1">
      <alignment horizontal="center" vertical="center"/>
    </xf>
    <xf numFmtId="49" fontId="1" fillId="0" borderId="4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2"/>
  <sheetViews>
    <sheetView workbookViewId="0">
      <pane xSplit="2" ySplit="1" topLeftCell="C2" activePane="bottomRight" state="frozen"/>
      <selection pane="topRight"/>
      <selection pane="bottomLeft"/>
      <selection pane="bottomRight" activeCell="O19" sqref="O19"/>
    </sheetView>
  </sheetViews>
  <sheetFormatPr defaultColWidth="9" defaultRowHeight="14.25" x14ac:dyDescent="0.2"/>
  <cols>
    <col min="1" max="1" width="19.75" customWidth="1"/>
    <col min="2" max="2" width="47.875" hidden="1" customWidth="1"/>
    <col min="3" max="6" width="13" style="3" customWidth="1"/>
    <col min="7" max="8" width="12.5" style="3" customWidth="1"/>
    <col min="9" max="9" width="20.625" style="3" customWidth="1"/>
    <col min="10" max="10" width="12.5" style="3" customWidth="1"/>
    <col min="11" max="11" width="9" style="3"/>
    <col min="12" max="12" width="10.75" style="3" customWidth="1"/>
    <col min="13" max="13" width="8.625" customWidth="1"/>
    <col min="14" max="14" width="12.5" style="3" customWidth="1"/>
    <col min="15" max="15" width="12.875" style="3" customWidth="1"/>
    <col min="16" max="16" width="12.875" customWidth="1"/>
    <col min="17" max="17" width="12.5" style="3" customWidth="1"/>
    <col min="18" max="18" width="9" style="3"/>
    <col min="19" max="19" width="10.625" customWidth="1"/>
    <col min="20" max="20" width="8.625" customWidth="1"/>
    <col min="21" max="21" width="10.625" style="3" customWidth="1"/>
    <col min="22" max="22" width="9" style="3"/>
    <col min="23" max="23" width="10.625" customWidth="1"/>
    <col min="24" max="24" width="10.625" style="3" customWidth="1"/>
    <col min="25" max="25" width="9" style="3"/>
    <col min="26" max="26" width="10.625" customWidth="1"/>
    <col min="27" max="27" width="10.625" style="3" customWidth="1"/>
    <col min="28" max="28" width="9" style="3"/>
    <col min="29" max="29" width="10.625" customWidth="1"/>
    <col min="30" max="30" width="8.625" customWidth="1"/>
  </cols>
  <sheetData>
    <row r="1" spans="1:30" x14ac:dyDescent="0.2">
      <c r="A1" s="168" t="s">
        <v>0</v>
      </c>
      <c r="B1" s="168"/>
      <c r="C1" s="168"/>
      <c r="D1" s="168"/>
      <c r="E1" s="145"/>
      <c r="F1" s="145"/>
      <c r="G1" s="169"/>
      <c r="H1" s="169"/>
      <c r="I1" s="169"/>
      <c r="J1" s="169"/>
      <c r="K1" s="169"/>
      <c r="N1"/>
      <c r="O1"/>
      <c r="Q1"/>
      <c r="R1"/>
      <c r="U1"/>
      <c r="V1"/>
      <c r="X1"/>
      <c r="Y1"/>
      <c r="AA1"/>
      <c r="AB1"/>
    </row>
    <row r="2" spans="1:30" ht="20.100000000000001" customHeight="1" x14ac:dyDescent="0.2">
      <c r="A2" s="19" t="s">
        <v>1</v>
      </c>
      <c r="B2" s="19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12</v>
      </c>
      <c r="M2" s="70" t="s">
        <v>9</v>
      </c>
      <c r="N2" s="70" t="s">
        <v>10</v>
      </c>
      <c r="O2" s="70" t="s">
        <v>11</v>
      </c>
      <c r="P2" s="70" t="s">
        <v>12</v>
      </c>
      <c r="Q2" s="70" t="s">
        <v>10</v>
      </c>
      <c r="R2" s="70" t="s">
        <v>11</v>
      </c>
      <c r="S2" s="70" t="s">
        <v>12</v>
      </c>
      <c r="T2" s="70" t="s">
        <v>9</v>
      </c>
      <c r="U2" s="70" t="s">
        <v>10</v>
      </c>
      <c r="V2" s="70" t="s">
        <v>11</v>
      </c>
      <c r="W2" s="70" t="s">
        <v>12</v>
      </c>
      <c r="X2" s="70" t="s">
        <v>10</v>
      </c>
      <c r="Y2" s="70" t="s">
        <v>11</v>
      </c>
      <c r="Z2" s="70" t="s">
        <v>12</v>
      </c>
      <c r="AA2" s="70" t="s">
        <v>10</v>
      </c>
      <c r="AB2" s="70" t="s">
        <v>11</v>
      </c>
      <c r="AC2" s="70" t="s">
        <v>12</v>
      </c>
      <c r="AD2" s="70" t="s">
        <v>9</v>
      </c>
    </row>
    <row r="3" spans="1:30" ht="20.100000000000001" customHeight="1" x14ac:dyDescent="0.2">
      <c r="A3" s="19" t="s">
        <v>13</v>
      </c>
      <c r="B3" s="19"/>
      <c r="C3" s="36" t="s">
        <v>14</v>
      </c>
      <c r="D3" s="36" t="s">
        <v>15</v>
      </c>
      <c r="E3" s="36" t="s">
        <v>15</v>
      </c>
      <c r="F3" s="36" t="s">
        <v>15</v>
      </c>
      <c r="G3" s="71">
        <v>43647</v>
      </c>
      <c r="H3" s="70" t="s">
        <v>14</v>
      </c>
      <c r="I3" s="70"/>
      <c r="J3" s="70">
        <v>43709</v>
      </c>
      <c r="K3" s="70" t="s">
        <v>14</v>
      </c>
      <c r="L3" s="70">
        <v>0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0" ht="20.100000000000001" customHeight="1" x14ac:dyDescent="0.2">
      <c r="A4" s="19" t="s">
        <v>16</v>
      </c>
      <c r="B4" s="19"/>
      <c r="C4" s="36" t="s">
        <v>17</v>
      </c>
      <c r="D4" s="36" t="s">
        <v>15</v>
      </c>
      <c r="E4" s="36" t="s">
        <v>15</v>
      </c>
      <c r="F4" s="36" t="s">
        <v>15</v>
      </c>
      <c r="G4" s="71">
        <v>43647</v>
      </c>
      <c r="H4" s="70" t="s">
        <v>17</v>
      </c>
      <c r="I4" s="70"/>
      <c r="J4" s="70">
        <v>43709</v>
      </c>
      <c r="K4" s="70" t="s">
        <v>17</v>
      </c>
      <c r="L4" s="70">
        <v>0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t="20.100000000000001" customHeight="1" x14ac:dyDescent="0.2">
      <c r="A5" s="19" t="s">
        <v>18</v>
      </c>
      <c r="B5" s="19"/>
      <c r="C5" s="36" t="s">
        <v>19</v>
      </c>
      <c r="D5" s="36" t="s">
        <v>15</v>
      </c>
      <c r="E5" s="36" t="s">
        <v>15</v>
      </c>
      <c r="F5" s="36" t="s">
        <v>15</v>
      </c>
      <c r="G5" s="71">
        <v>43647</v>
      </c>
      <c r="H5" s="70" t="s">
        <v>19</v>
      </c>
      <c r="I5" s="70"/>
      <c r="J5" s="70">
        <v>43709</v>
      </c>
      <c r="K5" s="70" t="s">
        <v>19</v>
      </c>
      <c r="L5" s="70">
        <v>0</v>
      </c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ht="20.100000000000001" customHeight="1" x14ac:dyDescent="0.2">
      <c r="A6" s="19" t="s">
        <v>20</v>
      </c>
      <c r="B6" s="146" t="s">
        <v>21</v>
      </c>
      <c r="C6" s="36" t="s">
        <v>22</v>
      </c>
      <c r="D6" s="36" t="s">
        <v>15</v>
      </c>
      <c r="E6" s="36" t="s">
        <v>15</v>
      </c>
      <c r="F6" s="36" t="s">
        <v>15</v>
      </c>
      <c r="G6" s="71">
        <v>43647</v>
      </c>
      <c r="H6" s="70" t="s">
        <v>22</v>
      </c>
      <c r="I6" s="70"/>
      <c r="J6" s="70">
        <v>43709</v>
      </c>
      <c r="K6" s="70" t="s">
        <v>22</v>
      </c>
      <c r="L6" s="70">
        <v>0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0" ht="20.100000000000001" customHeight="1" x14ac:dyDescent="0.2">
      <c r="A7" s="19" t="s">
        <v>23</v>
      </c>
      <c r="B7" s="19"/>
      <c r="C7" s="36" t="s">
        <v>24</v>
      </c>
      <c r="D7" s="36" t="s">
        <v>25</v>
      </c>
      <c r="E7" s="36" t="s">
        <v>25</v>
      </c>
      <c r="F7" s="36" t="s">
        <v>25</v>
      </c>
      <c r="G7" s="71">
        <v>43647</v>
      </c>
      <c r="H7" s="70" t="s">
        <v>24</v>
      </c>
      <c r="I7" s="70"/>
      <c r="J7" s="70">
        <v>43647</v>
      </c>
      <c r="K7" s="70" t="s">
        <v>26</v>
      </c>
      <c r="L7" s="70" t="s">
        <v>27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0" ht="20.100000000000001" customHeight="1" x14ac:dyDescent="0.2">
      <c r="A8" s="19" t="s">
        <v>28</v>
      </c>
      <c r="B8" s="19"/>
      <c r="C8" s="36" t="s">
        <v>29</v>
      </c>
      <c r="D8" s="36" t="s">
        <v>25</v>
      </c>
      <c r="E8" s="36" t="s">
        <v>25</v>
      </c>
      <c r="F8" s="36" t="s">
        <v>25</v>
      </c>
      <c r="G8" s="71">
        <v>43647</v>
      </c>
      <c r="H8" s="70" t="s">
        <v>29</v>
      </c>
      <c r="I8" s="70"/>
      <c r="J8" s="70">
        <v>43678</v>
      </c>
      <c r="K8" s="70" t="s">
        <v>30</v>
      </c>
      <c r="L8" s="70" t="s">
        <v>31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0" ht="20.100000000000001" customHeight="1" x14ac:dyDescent="0.2">
      <c r="A9" s="19" t="s">
        <v>32</v>
      </c>
      <c r="B9" s="19"/>
      <c r="C9" s="36" t="s">
        <v>25</v>
      </c>
      <c r="D9" s="36" t="s">
        <v>33</v>
      </c>
      <c r="E9" s="36" t="s">
        <v>34</v>
      </c>
      <c r="F9" s="36" t="s">
        <v>25</v>
      </c>
      <c r="G9" s="71">
        <v>43647</v>
      </c>
      <c r="H9" s="70" t="s">
        <v>35</v>
      </c>
      <c r="I9" s="70" t="s">
        <v>36</v>
      </c>
      <c r="J9" s="70">
        <v>43749</v>
      </c>
      <c r="K9" s="70" t="s">
        <v>37</v>
      </c>
      <c r="L9" s="70" t="s">
        <v>38</v>
      </c>
      <c r="M9" s="70" t="s">
        <v>39</v>
      </c>
      <c r="N9" s="71">
        <v>43753</v>
      </c>
      <c r="O9" s="70" t="s">
        <v>33</v>
      </c>
      <c r="P9" s="70" t="s">
        <v>37</v>
      </c>
      <c r="Q9" s="71">
        <v>43770</v>
      </c>
      <c r="R9" s="70" t="s">
        <v>40</v>
      </c>
      <c r="S9" s="70" t="s">
        <v>34</v>
      </c>
      <c r="T9" s="70" t="s">
        <v>39</v>
      </c>
      <c r="U9" s="71">
        <v>43770</v>
      </c>
      <c r="V9" s="70" t="s">
        <v>34</v>
      </c>
      <c r="W9" s="70" t="s">
        <v>41</v>
      </c>
      <c r="X9" s="70"/>
      <c r="Y9" s="70"/>
      <c r="Z9" s="70"/>
      <c r="AA9" s="70"/>
      <c r="AB9" s="70"/>
      <c r="AC9" s="70"/>
      <c r="AD9" s="70"/>
    </row>
    <row r="10" spans="1:30" ht="20.100000000000001" customHeight="1" x14ac:dyDescent="0.2">
      <c r="A10" s="19" t="s">
        <v>42</v>
      </c>
      <c r="B10" s="19"/>
      <c r="C10" s="36" t="s">
        <v>25</v>
      </c>
      <c r="D10" s="36" t="s">
        <v>43</v>
      </c>
      <c r="E10" s="36" t="s">
        <v>44</v>
      </c>
      <c r="F10" s="36" t="s">
        <v>45</v>
      </c>
      <c r="G10" s="71">
        <v>43647</v>
      </c>
      <c r="H10" s="70" t="s">
        <v>46</v>
      </c>
      <c r="I10" s="70"/>
      <c r="J10" s="70">
        <v>43647</v>
      </c>
      <c r="K10" s="70">
        <v>0.05</v>
      </c>
      <c r="L10" s="70" t="s">
        <v>47</v>
      </c>
      <c r="M10" s="70"/>
      <c r="N10" s="71">
        <v>43678</v>
      </c>
      <c r="O10" s="70" t="s">
        <v>48</v>
      </c>
      <c r="P10" s="70" t="s">
        <v>49</v>
      </c>
      <c r="Q10" s="71">
        <v>43709</v>
      </c>
      <c r="R10" s="70" t="s">
        <v>50</v>
      </c>
      <c r="S10" s="70" t="s">
        <v>51</v>
      </c>
      <c r="T10" s="70" t="s">
        <v>39</v>
      </c>
      <c r="U10" s="71">
        <v>43709</v>
      </c>
      <c r="V10" s="70" t="s">
        <v>48</v>
      </c>
      <c r="W10" s="70" t="s">
        <v>52</v>
      </c>
      <c r="X10" s="71">
        <v>43739</v>
      </c>
      <c r="Y10" s="70" t="s">
        <v>43</v>
      </c>
      <c r="Z10" s="70" t="s">
        <v>53</v>
      </c>
      <c r="AA10" s="71">
        <v>43749</v>
      </c>
      <c r="AB10" s="70" t="s">
        <v>50</v>
      </c>
      <c r="AC10" s="70" t="s">
        <v>54</v>
      </c>
      <c r="AD10" s="70" t="s">
        <v>39</v>
      </c>
    </row>
    <row r="11" spans="1:30" ht="20.100000000000001" customHeight="1" x14ac:dyDescent="0.2">
      <c r="A11" s="147" t="s">
        <v>55</v>
      </c>
      <c r="B11" s="147"/>
      <c r="C11" s="148" t="s">
        <v>56</v>
      </c>
      <c r="D11" s="149"/>
      <c r="E11" s="150"/>
      <c r="F11" s="150"/>
      <c r="G11" s="151"/>
      <c r="H11" s="151"/>
      <c r="I11" s="151" t="s">
        <v>57</v>
      </c>
      <c r="J11" s="151"/>
      <c r="K11" s="151"/>
      <c r="L11" s="151"/>
      <c r="M11" s="151" t="s">
        <v>58</v>
      </c>
      <c r="N11" s="161">
        <v>43770</v>
      </c>
      <c r="O11" s="151" t="s">
        <v>44</v>
      </c>
      <c r="P11" s="151" t="s">
        <v>59</v>
      </c>
      <c r="Q11" s="161">
        <v>43800</v>
      </c>
      <c r="R11" s="151" t="s">
        <v>45</v>
      </c>
      <c r="S11" s="151" t="s">
        <v>60</v>
      </c>
      <c r="T11" s="151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1:30" x14ac:dyDescent="0.2">
      <c r="A12" s="19"/>
      <c r="B12" s="19"/>
      <c r="C12" s="170" t="s">
        <v>61</v>
      </c>
      <c r="D12" s="170"/>
      <c r="E12" s="170"/>
      <c r="F12" s="171"/>
      <c r="G12" s="172" t="s">
        <v>62</v>
      </c>
      <c r="H12" s="172"/>
      <c r="I12" s="172"/>
      <c r="J12" s="172"/>
      <c r="K12" s="172"/>
      <c r="L12" s="172"/>
      <c r="M12" s="172"/>
      <c r="N12" s="173" t="s">
        <v>63</v>
      </c>
      <c r="O12" s="173"/>
      <c r="P12" s="173"/>
      <c r="Q12" s="173"/>
      <c r="R12" s="173"/>
      <c r="S12" s="173"/>
      <c r="T12" s="173"/>
    </row>
    <row r="13" spans="1:30" x14ac:dyDescent="0.2">
      <c r="A13" s="19" t="s">
        <v>1</v>
      </c>
      <c r="B13" s="19"/>
      <c r="C13" s="36" t="s">
        <v>64</v>
      </c>
      <c r="D13" s="36" t="s">
        <v>65</v>
      </c>
      <c r="E13" s="36" t="s">
        <v>66</v>
      </c>
      <c r="F13" s="152" t="s">
        <v>67</v>
      </c>
      <c r="G13" s="153" t="s">
        <v>7</v>
      </c>
      <c r="H13" s="153" t="s">
        <v>8</v>
      </c>
      <c r="I13" s="153" t="s">
        <v>68</v>
      </c>
      <c r="J13" s="153" t="s">
        <v>10</v>
      </c>
      <c r="K13" s="153" t="s">
        <v>11</v>
      </c>
      <c r="L13" s="153" t="s">
        <v>12</v>
      </c>
      <c r="M13" s="153" t="s">
        <v>9</v>
      </c>
      <c r="N13" s="153" t="s">
        <v>7</v>
      </c>
      <c r="O13" s="153" t="s">
        <v>8</v>
      </c>
      <c r="P13" s="153" t="s">
        <v>68</v>
      </c>
      <c r="Q13" s="153" t="s">
        <v>10</v>
      </c>
      <c r="R13" s="153" t="s">
        <v>11</v>
      </c>
      <c r="S13" s="153" t="s">
        <v>12</v>
      </c>
      <c r="T13" s="153" t="s">
        <v>9</v>
      </c>
    </row>
    <row r="14" spans="1:30" x14ac:dyDescent="0.2">
      <c r="A14" s="154" t="s">
        <v>23</v>
      </c>
      <c r="C14" s="36" t="s">
        <v>25</v>
      </c>
      <c r="D14" s="41" t="s">
        <v>69</v>
      </c>
      <c r="E14" s="41"/>
      <c r="F14" s="155"/>
      <c r="G14" s="71"/>
      <c r="H14" s="73"/>
      <c r="I14" s="73"/>
      <c r="J14" s="71"/>
      <c r="K14" s="70"/>
      <c r="L14" s="73"/>
      <c r="M14" s="70"/>
      <c r="N14" s="71"/>
      <c r="O14" s="73"/>
      <c r="P14" s="73"/>
      <c r="Q14" s="74">
        <v>43862</v>
      </c>
      <c r="R14" s="70" t="s">
        <v>69</v>
      </c>
      <c r="S14" s="73" t="s">
        <v>70</v>
      </c>
      <c r="T14" s="70" t="s">
        <v>71</v>
      </c>
    </row>
    <row r="15" spans="1:30" x14ac:dyDescent="0.2">
      <c r="A15" s="19" t="s">
        <v>28</v>
      </c>
      <c r="C15" s="36" t="s">
        <v>25</v>
      </c>
      <c r="D15" s="36" t="s">
        <v>25</v>
      </c>
      <c r="E15" s="36"/>
      <c r="F15" s="152"/>
      <c r="G15" s="71"/>
      <c r="H15" s="70"/>
      <c r="I15" s="70"/>
      <c r="J15" s="71"/>
      <c r="K15" s="70"/>
      <c r="L15" s="70"/>
      <c r="M15" s="73"/>
      <c r="N15" s="71"/>
      <c r="O15" s="70"/>
      <c r="P15" s="70"/>
      <c r="Q15" s="71"/>
      <c r="R15" s="70"/>
      <c r="S15" s="70"/>
      <c r="T15" s="73"/>
    </row>
    <row r="16" spans="1:30" x14ac:dyDescent="0.2">
      <c r="A16" s="19" t="s">
        <v>32</v>
      </c>
      <c r="C16" s="36" t="s">
        <v>25</v>
      </c>
      <c r="D16" s="36" t="s">
        <v>33</v>
      </c>
      <c r="E16" s="36"/>
      <c r="F16" s="152"/>
      <c r="G16" s="71"/>
      <c r="H16" s="70"/>
      <c r="I16" s="70"/>
      <c r="J16" s="71"/>
      <c r="K16" s="70"/>
      <c r="L16" s="70"/>
      <c r="M16" s="73"/>
      <c r="N16" s="71"/>
      <c r="O16" s="70"/>
      <c r="P16" s="70"/>
      <c r="Q16" s="74">
        <v>43862</v>
      </c>
      <c r="R16" s="70" t="s">
        <v>33</v>
      </c>
      <c r="S16" s="70" t="s">
        <v>72</v>
      </c>
      <c r="T16" s="73" t="s">
        <v>73</v>
      </c>
    </row>
    <row r="17" spans="1:20" x14ac:dyDescent="0.2">
      <c r="A17" s="19" t="s">
        <v>42</v>
      </c>
      <c r="C17" s="36" t="s">
        <v>74</v>
      </c>
      <c r="D17" s="36" t="s">
        <v>75</v>
      </c>
      <c r="E17" s="36"/>
      <c r="F17" s="152"/>
      <c r="G17" s="156"/>
      <c r="H17" s="156"/>
      <c r="I17" s="156"/>
      <c r="J17" s="74">
        <v>43831</v>
      </c>
      <c r="K17" s="70" t="s">
        <v>76</v>
      </c>
      <c r="L17" s="70" t="s">
        <v>77</v>
      </c>
      <c r="M17" s="73"/>
      <c r="N17" s="156"/>
      <c r="O17" s="156"/>
      <c r="P17" s="156"/>
      <c r="Q17" s="74">
        <v>43862</v>
      </c>
      <c r="R17" s="70" t="s">
        <v>78</v>
      </c>
      <c r="S17" s="70" t="s">
        <v>77</v>
      </c>
      <c r="T17" s="73"/>
    </row>
    <row r="18" spans="1:20" x14ac:dyDescent="0.2">
      <c r="C18" s="157"/>
      <c r="D18" s="158"/>
      <c r="E18" s="158"/>
      <c r="F18" s="158"/>
      <c r="M18" s="158"/>
      <c r="N18"/>
    </row>
    <row r="19" spans="1:20" x14ac:dyDescent="0.2">
      <c r="C19" s="157"/>
      <c r="D19" s="95"/>
      <c r="E19" s="95"/>
      <c r="F19" s="95"/>
      <c r="M19" s="95"/>
      <c r="N19"/>
    </row>
    <row r="20" spans="1:20" x14ac:dyDescent="0.2">
      <c r="C20" s="157"/>
      <c r="D20" s="95"/>
      <c r="E20" s="95"/>
      <c r="F20" s="95"/>
      <c r="M20" s="95"/>
      <c r="N20"/>
    </row>
    <row r="21" spans="1:20" x14ac:dyDescent="0.2">
      <c r="C21" s="159"/>
      <c r="D21" s="158"/>
      <c r="E21" s="158"/>
      <c r="F21" s="158"/>
      <c r="M21" s="158"/>
      <c r="N21" s="95"/>
    </row>
    <row r="22" spans="1:20" x14ac:dyDescent="0.2">
      <c r="C22" s="160"/>
      <c r="D22" s="158"/>
      <c r="E22" s="158"/>
      <c r="F22" s="158"/>
      <c r="M22" s="158"/>
      <c r="N22" s="95"/>
    </row>
  </sheetData>
  <mergeCells count="5">
    <mergeCell ref="A1:D1"/>
    <mergeCell ref="G1:K1"/>
    <mergeCell ref="C12:F12"/>
    <mergeCell ref="G12:M12"/>
    <mergeCell ref="N12:T12"/>
  </mergeCells>
  <phoneticPr fontId="12" type="noConversion"/>
  <pageMargins left="0.69930555555555596" right="0.69930555555555596" top="0.75" bottom="0.75" header="0.3" footer="0.3"/>
  <pageSetup paperSize="9" scale="3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"/>
  <sheetViews>
    <sheetView tabSelected="1" topLeftCell="B13" workbookViewId="0">
      <pane xSplit="2" ySplit="3" topLeftCell="AL16" activePane="bottomRight" state="frozen"/>
      <selection pane="topRight"/>
      <selection pane="bottomLeft"/>
      <selection pane="bottomRight" activeCell="AU35" sqref="AU35"/>
    </sheetView>
  </sheetViews>
  <sheetFormatPr defaultColWidth="9" defaultRowHeight="14.25" x14ac:dyDescent="0.2"/>
  <cols>
    <col min="1" max="1" width="4.875" hidden="1" customWidth="1"/>
    <col min="2" max="2" width="27.625" customWidth="1"/>
    <col min="3" max="3" width="13.875" hidden="1" customWidth="1"/>
    <col min="4" max="9" width="12.625" hidden="1" customWidth="1"/>
    <col min="10" max="10" width="13.75" hidden="1" customWidth="1"/>
    <col min="11" max="11" width="11.125" hidden="1" customWidth="1"/>
    <col min="12" max="14" width="19.5" hidden="1" customWidth="1"/>
    <col min="15" max="15" width="11.125" hidden="1" customWidth="1"/>
    <col min="16" max="16" width="13.75" hidden="1" customWidth="1"/>
    <col min="17" max="17" width="11.125" hidden="1" customWidth="1"/>
    <col min="18" max="18" width="15.625" hidden="1" customWidth="1"/>
    <col min="19" max="19" width="12.375" hidden="1" customWidth="1"/>
    <col min="20" max="21" width="11.125" hidden="1" customWidth="1"/>
    <col min="22" max="22" width="13.5" hidden="1" customWidth="1"/>
    <col min="23" max="23" width="21.5" hidden="1" customWidth="1"/>
    <col min="24" max="24" width="36.75" hidden="1" customWidth="1"/>
    <col min="25" max="25" width="11" hidden="1" customWidth="1"/>
    <col min="26" max="26" width="11.375" hidden="1" customWidth="1"/>
    <col min="27" max="27" width="29.25" hidden="1" customWidth="1"/>
    <col min="28" max="28" width="9.25" hidden="1" customWidth="1"/>
    <col min="29" max="29" width="13.5" hidden="1" customWidth="1"/>
    <col min="30" max="30" width="26.125" hidden="1" customWidth="1"/>
    <col min="31" max="31" width="34.5" hidden="1" customWidth="1"/>
    <col min="32" max="32" width="11" hidden="1" customWidth="1"/>
    <col min="33" max="33" width="10.125" hidden="1" customWidth="1"/>
    <col min="34" max="34" width="19.625" hidden="1" customWidth="1"/>
    <col min="35" max="35" width="13.5" hidden="1" customWidth="1"/>
    <col min="36" max="37" width="37.125" hidden="1" customWidth="1"/>
    <col min="38" max="38" width="11" customWidth="1"/>
    <col min="39" max="39" width="18.5" customWidth="1"/>
    <col min="40" max="40" width="16.625" customWidth="1"/>
    <col min="41" max="41" width="11.625" bestFit="1" customWidth="1"/>
    <col min="42" max="42" width="16.875" customWidth="1"/>
  </cols>
  <sheetData>
    <row r="1" spans="1:43" ht="20.100000000000001" customHeight="1" x14ac:dyDescent="0.2">
      <c r="B1" s="17" t="s">
        <v>79</v>
      </c>
      <c r="C1" s="18"/>
      <c r="D1" s="17">
        <v>2019</v>
      </c>
      <c r="E1" s="17">
        <v>2019</v>
      </c>
      <c r="F1" s="17">
        <v>2019</v>
      </c>
      <c r="G1" s="17">
        <v>2019</v>
      </c>
      <c r="H1" s="17">
        <v>2020</v>
      </c>
      <c r="I1" s="29"/>
      <c r="J1" s="174" t="s">
        <v>80</v>
      </c>
      <c r="K1" s="175"/>
      <c r="L1" s="175"/>
      <c r="M1" s="175"/>
      <c r="N1" s="175"/>
      <c r="O1" s="176"/>
      <c r="P1" s="177" t="s">
        <v>81</v>
      </c>
      <c r="Q1" s="177"/>
      <c r="R1" s="177"/>
      <c r="S1" s="177"/>
      <c r="T1" s="177"/>
      <c r="U1" s="177"/>
      <c r="V1" s="178" t="s">
        <v>82</v>
      </c>
      <c r="W1" s="178"/>
      <c r="X1" s="178"/>
      <c r="Y1" s="178"/>
      <c r="Z1" s="178"/>
      <c r="AA1" s="178"/>
      <c r="AB1" s="179"/>
      <c r="AC1" s="180" t="s">
        <v>83</v>
      </c>
      <c r="AD1" s="181"/>
      <c r="AE1" s="181"/>
      <c r="AF1" s="181"/>
      <c r="AG1" s="181"/>
      <c r="AH1" s="182"/>
      <c r="AI1" s="183" t="s">
        <v>84</v>
      </c>
      <c r="AJ1" s="184"/>
      <c r="AK1" s="184"/>
      <c r="AL1" s="184"/>
      <c r="AM1" s="184"/>
      <c r="AN1" s="185"/>
    </row>
    <row r="2" spans="1:43" ht="20.100000000000001" customHeight="1" x14ac:dyDescent="0.2"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64</v>
      </c>
      <c r="I2" s="30"/>
      <c r="J2" s="31" t="s">
        <v>7</v>
      </c>
      <c r="K2" s="32" t="s">
        <v>8</v>
      </c>
      <c r="L2" s="32" t="s">
        <v>68</v>
      </c>
      <c r="M2" s="32" t="s">
        <v>10</v>
      </c>
      <c r="N2" s="32" t="s">
        <v>11</v>
      </c>
      <c r="O2" s="33" t="s">
        <v>12</v>
      </c>
      <c r="P2" s="34" t="s">
        <v>7</v>
      </c>
      <c r="Q2" s="66" t="s">
        <v>8</v>
      </c>
      <c r="R2" s="66" t="s">
        <v>68</v>
      </c>
      <c r="S2" s="66" t="s">
        <v>10</v>
      </c>
      <c r="T2" s="66" t="s">
        <v>11</v>
      </c>
      <c r="U2" s="67" t="s">
        <v>12</v>
      </c>
      <c r="V2" s="68" t="s">
        <v>7</v>
      </c>
      <c r="W2" s="69" t="s">
        <v>8</v>
      </c>
      <c r="X2" s="69" t="s">
        <v>68</v>
      </c>
      <c r="Y2" s="69" t="s">
        <v>10</v>
      </c>
      <c r="Z2" s="69" t="s">
        <v>11</v>
      </c>
      <c r="AA2" s="69" t="s">
        <v>12</v>
      </c>
      <c r="AB2" s="100" t="s">
        <v>85</v>
      </c>
      <c r="AC2" s="101" t="s">
        <v>7</v>
      </c>
      <c r="AD2" s="41" t="s">
        <v>8</v>
      </c>
      <c r="AE2" s="41" t="s">
        <v>68</v>
      </c>
      <c r="AF2" s="41" t="s">
        <v>10</v>
      </c>
      <c r="AG2" s="41" t="s">
        <v>11</v>
      </c>
      <c r="AH2" s="124" t="s">
        <v>12</v>
      </c>
      <c r="AI2" s="113" t="s">
        <v>7</v>
      </c>
      <c r="AJ2" s="125" t="s">
        <v>68</v>
      </c>
      <c r="AK2" s="113" t="s">
        <v>10</v>
      </c>
      <c r="AL2" s="113" t="s">
        <v>11</v>
      </c>
      <c r="AM2" s="113" t="s">
        <v>12</v>
      </c>
      <c r="AN2" s="126" t="s">
        <v>85</v>
      </c>
    </row>
    <row r="3" spans="1:43" ht="20.100000000000001" customHeight="1" x14ac:dyDescent="0.2">
      <c r="B3" s="19" t="s">
        <v>86</v>
      </c>
      <c r="C3" s="19"/>
      <c r="D3" s="19" t="s">
        <v>87</v>
      </c>
      <c r="E3" s="19" t="s">
        <v>25</v>
      </c>
      <c r="F3" s="19" t="s">
        <v>88</v>
      </c>
      <c r="G3" s="19" t="s">
        <v>88</v>
      </c>
      <c r="H3" s="19" t="s">
        <v>89</v>
      </c>
      <c r="I3" s="30"/>
      <c r="J3" s="35">
        <v>43739</v>
      </c>
      <c r="K3" s="36" t="s">
        <v>87</v>
      </c>
      <c r="L3" s="36"/>
      <c r="M3" s="36"/>
      <c r="N3" s="36"/>
      <c r="O3" s="37" t="s">
        <v>87</v>
      </c>
      <c r="P3" s="38">
        <v>43770</v>
      </c>
      <c r="Q3" s="70" t="s">
        <v>90</v>
      </c>
      <c r="R3" s="70" t="s">
        <v>91</v>
      </c>
      <c r="S3" s="71">
        <v>43770</v>
      </c>
      <c r="T3" s="70" t="s">
        <v>88</v>
      </c>
      <c r="U3" s="72" t="s">
        <v>92</v>
      </c>
      <c r="V3" s="35">
        <v>43896</v>
      </c>
      <c r="W3" s="36" t="s">
        <v>93</v>
      </c>
      <c r="X3" s="36" t="s">
        <v>94</v>
      </c>
      <c r="Y3" s="39">
        <v>43891</v>
      </c>
      <c r="Z3" s="41" t="s">
        <v>95</v>
      </c>
      <c r="AA3" s="41" t="s">
        <v>96</v>
      </c>
      <c r="AB3" s="102">
        <v>24.43</v>
      </c>
      <c r="AC3" s="103">
        <v>43435</v>
      </c>
      <c r="AD3" s="36" t="s">
        <v>97</v>
      </c>
      <c r="AE3" s="36" t="s">
        <v>98</v>
      </c>
      <c r="AF3" s="57">
        <v>43800</v>
      </c>
      <c r="AG3" s="41" t="s">
        <v>99</v>
      </c>
      <c r="AH3" s="124" t="s">
        <v>100</v>
      </c>
      <c r="AI3" s="127"/>
      <c r="AJ3" s="128" t="s">
        <v>94</v>
      </c>
      <c r="AK3" s="129">
        <v>43980</v>
      </c>
      <c r="AL3" s="113" t="s">
        <v>101</v>
      </c>
      <c r="AM3" s="113" t="s">
        <v>102</v>
      </c>
      <c r="AN3" s="130">
        <f>1000000*1.23/38431.6</f>
        <v>32.004912623986513</v>
      </c>
    </row>
    <row r="4" spans="1:43" ht="20.100000000000001" customHeight="1" x14ac:dyDescent="0.2">
      <c r="B4" s="19" t="s">
        <v>103</v>
      </c>
      <c r="C4" s="19"/>
      <c r="D4" s="19" t="s">
        <v>25</v>
      </c>
      <c r="E4" s="19" t="s">
        <v>104</v>
      </c>
      <c r="F4" s="19" t="s">
        <v>69</v>
      </c>
      <c r="G4" s="19" t="s">
        <v>25</v>
      </c>
      <c r="H4" s="19"/>
      <c r="I4" s="30"/>
      <c r="J4" s="35">
        <v>43747</v>
      </c>
      <c r="K4" s="36" t="s">
        <v>104</v>
      </c>
      <c r="L4" s="36" t="s">
        <v>105</v>
      </c>
      <c r="M4" s="39">
        <v>43739</v>
      </c>
      <c r="N4" s="36" t="s">
        <v>104</v>
      </c>
      <c r="O4" s="37">
        <v>0</v>
      </c>
      <c r="P4" s="40">
        <v>43770</v>
      </c>
      <c r="Q4" s="73" t="s">
        <v>106</v>
      </c>
      <c r="R4" s="73" t="s">
        <v>107</v>
      </c>
      <c r="S4" s="74">
        <v>43770</v>
      </c>
      <c r="T4" s="73" t="s">
        <v>69</v>
      </c>
      <c r="U4" s="75" t="s">
        <v>108</v>
      </c>
      <c r="V4" s="35"/>
      <c r="W4" s="36"/>
      <c r="X4" s="36"/>
      <c r="Y4" s="57"/>
      <c r="Z4" s="41"/>
      <c r="AA4" s="36"/>
      <c r="AB4" s="102"/>
      <c r="AC4" s="103"/>
      <c r="AD4" s="36"/>
      <c r="AE4" s="36"/>
      <c r="AF4" s="57"/>
      <c r="AG4" s="41"/>
      <c r="AH4" s="131"/>
      <c r="AI4" s="116"/>
      <c r="AJ4" s="132"/>
      <c r="AK4" s="116"/>
      <c r="AL4" s="117"/>
      <c r="AM4" s="117"/>
      <c r="AN4" s="130"/>
    </row>
    <row r="5" spans="1:43" ht="20.100000000000001" customHeight="1" x14ac:dyDescent="0.2">
      <c r="B5" s="19" t="s">
        <v>109</v>
      </c>
      <c r="C5" s="19"/>
      <c r="D5" s="19" t="s">
        <v>50</v>
      </c>
      <c r="E5" s="19" t="s">
        <v>25</v>
      </c>
      <c r="F5" s="19" t="s">
        <v>110</v>
      </c>
      <c r="G5" s="20">
        <f>0.8*24*31*0.3</f>
        <v>178.56</v>
      </c>
      <c r="H5" s="19" t="s">
        <v>108</v>
      </c>
      <c r="I5" s="30"/>
      <c r="J5" s="35"/>
      <c r="K5" s="36"/>
      <c r="L5" s="36"/>
      <c r="M5" s="39"/>
      <c r="N5" s="41"/>
      <c r="O5" s="37"/>
      <c r="P5" s="40">
        <v>43770</v>
      </c>
      <c r="Q5" s="70" t="s">
        <v>110</v>
      </c>
      <c r="R5" s="73" t="s">
        <v>111</v>
      </c>
      <c r="S5" s="74">
        <v>43770</v>
      </c>
      <c r="T5" s="70" t="s">
        <v>110</v>
      </c>
      <c r="U5" s="72">
        <v>0</v>
      </c>
      <c r="V5" s="76">
        <v>43891</v>
      </c>
      <c r="W5" s="41"/>
      <c r="X5" s="36" t="s">
        <v>112</v>
      </c>
      <c r="Y5" s="39">
        <v>43891</v>
      </c>
      <c r="Z5" s="41" t="s">
        <v>113</v>
      </c>
      <c r="AA5" s="41" t="s">
        <v>114</v>
      </c>
      <c r="AB5" s="104">
        <v>470.91</v>
      </c>
      <c r="AC5" s="105">
        <v>43800</v>
      </c>
      <c r="AD5" s="41" t="s">
        <v>115</v>
      </c>
      <c r="AE5" s="36" t="s">
        <v>111</v>
      </c>
      <c r="AF5" s="39">
        <v>43800</v>
      </c>
      <c r="AG5" s="41" t="s">
        <v>115</v>
      </c>
      <c r="AH5" s="124">
        <v>0</v>
      </c>
      <c r="AI5" s="115"/>
      <c r="AJ5" s="133" t="s">
        <v>116</v>
      </c>
      <c r="AK5" s="115">
        <v>43980</v>
      </c>
      <c r="AL5" s="113" t="s">
        <v>117</v>
      </c>
      <c r="AM5" s="113">
        <v>0</v>
      </c>
      <c r="AN5" s="134">
        <f>1000000*21.18/30826.5</f>
        <v>687.07118874993921</v>
      </c>
    </row>
    <row r="6" spans="1:43" ht="20.100000000000001" customHeight="1" x14ac:dyDescent="0.2">
      <c r="B6" s="21" t="s">
        <v>118</v>
      </c>
      <c r="C6" s="19"/>
      <c r="D6" s="19" t="s">
        <v>50</v>
      </c>
      <c r="E6" s="19" t="s">
        <v>119</v>
      </c>
      <c r="F6" s="21" t="s">
        <v>120</v>
      </c>
      <c r="G6" s="21" t="s">
        <v>120</v>
      </c>
      <c r="H6" s="20">
        <f>0.8*24*31*0.3</f>
        <v>178.56</v>
      </c>
      <c r="I6" s="42"/>
      <c r="J6" s="35">
        <v>43749</v>
      </c>
      <c r="K6" s="36" t="s">
        <v>50</v>
      </c>
      <c r="L6" s="43" t="s">
        <v>121</v>
      </c>
      <c r="M6" s="39">
        <v>43739</v>
      </c>
      <c r="N6" s="36" t="s">
        <v>122</v>
      </c>
      <c r="O6" s="37" t="s">
        <v>123</v>
      </c>
      <c r="P6" s="38"/>
      <c r="Q6" s="70"/>
      <c r="R6" s="70"/>
      <c r="S6" s="74">
        <v>43770</v>
      </c>
      <c r="T6" s="70" t="s">
        <v>124</v>
      </c>
      <c r="U6" s="72" t="s">
        <v>125</v>
      </c>
      <c r="V6" s="35"/>
      <c r="W6" s="36"/>
      <c r="X6" s="36"/>
      <c r="Y6" s="39">
        <v>43891</v>
      </c>
      <c r="Z6" s="41" t="s">
        <v>126</v>
      </c>
      <c r="AA6" s="41" t="s">
        <v>127</v>
      </c>
      <c r="AB6" s="102">
        <v>0.68</v>
      </c>
      <c r="AC6" s="105"/>
      <c r="AD6" s="41"/>
      <c r="AE6" s="36"/>
      <c r="AF6" s="57">
        <v>43800</v>
      </c>
      <c r="AG6" s="41" t="s">
        <v>128</v>
      </c>
      <c r="AH6" s="124" t="s">
        <v>129</v>
      </c>
      <c r="AI6" s="115"/>
      <c r="AJ6" s="113"/>
      <c r="AK6" s="115">
        <v>43980</v>
      </c>
      <c r="AL6" s="113" t="s">
        <v>130</v>
      </c>
      <c r="AM6" s="113" t="s">
        <v>131</v>
      </c>
      <c r="AN6" s="130">
        <f>1000000*0.051/46888.7</f>
        <v>1.0876821067762596</v>
      </c>
    </row>
    <row r="7" spans="1:43" ht="20.100000000000001" customHeight="1" x14ac:dyDescent="0.2">
      <c r="B7" s="19" t="s">
        <v>132</v>
      </c>
      <c r="C7" s="19"/>
      <c r="D7" s="19" t="s">
        <v>25</v>
      </c>
      <c r="E7" s="19" t="s">
        <v>99</v>
      </c>
      <c r="F7" s="19" t="s">
        <v>99</v>
      </c>
      <c r="G7" s="19" t="s">
        <v>99</v>
      </c>
      <c r="H7" s="19" t="s">
        <v>133</v>
      </c>
      <c r="I7" s="30"/>
      <c r="J7" s="35">
        <v>43739</v>
      </c>
      <c r="K7" s="44" t="s">
        <v>134</v>
      </c>
      <c r="L7" s="36" t="s">
        <v>135</v>
      </c>
      <c r="M7" s="39">
        <v>43753</v>
      </c>
      <c r="N7" s="36" t="s">
        <v>99</v>
      </c>
      <c r="O7" s="37" t="s">
        <v>136</v>
      </c>
      <c r="P7" s="45"/>
      <c r="Q7" s="70"/>
      <c r="R7" s="70"/>
      <c r="S7" s="74">
        <v>43770</v>
      </c>
      <c r="T7" s="73" t="s">
        <v>99</v>
      </c>
      <c r="U7" s="75" t="s">
        <v>137</v>
      </c>
      <c r="V7" s="35">
        <v>43908</v>
      </c>
      <c r="W7" s="77" t="s">
        <v>50</v>
      </c>
      <c r="X7" s="77" t="s">
        <v>138</v>
      </c>
      <c r="Y7" s="106">
        <v>43891</v>
      </c>
      <c r="Z7" s="77" t="s">
        <v>139</v>
      </c>
      <c r="AA7" s="41" t="s">
        <v>140</v>
      </c>
      <c r="AB7" s="102">
        <f>1000000*0.24/(105*720)</f>
        <v>3.1746031746031744</v>
      </c>
      <c r="AC7" s="101"/>
      <c r="AD7" s="41"/>
      <c r="AE7" s="41"/>
      <c r="AF7" s="57">
        <v>43800</v>
      </c>
      <c r="AG7" s="41" t="s">
        <v>99</v>
      </c>
      <c r="AH7" s="124" t="s">
        <v>141</v>
      </c>
      <c r="AI7" s="115"/>
      <c r="AJ7" s="113" t="s">
        <v>142</v>
      </c>
      <c r="AK7" s="115">
        <v>43980</v>
      </c>
      <c r="AL7" s="113" t="s">
        <v>143</v>
      </c>
      <c r="AM7" s="113" t="s">
        <v>144</v>
      </c>
      <c r="AN7" s="130">
        <f>1000000*0.4/81474.6</f>
        <v>4.9095055391496238</v>
      </c>
    </row>
    <row r="8" spans="1:43" ht="20.100000000000001" customHeight="1" x14ac:dyDescent="0.2">
      <c r="A8" t="s">
        <v>145</v>
      </c>
      <c r="B8" s="19" t="s">
        <v>146</v>
      </c>
      <c r="C8" s="19"/>
      <c r="D8" s="19" t="s">
        <v>25</v>
      </c>
      <c r="E8" s="19" t="s">
        <v>147</v>
      </c>
      <c r="F8" s="19" t="s">
        <v>25</v>
      </c>
      <c r="G8" s="21" t="s">
        <v>88</v>
      </c>
      <c r="H8" s="19" t="s">
        <v>99</v>
      </c>
      <c r="I8" s="30"/>
      <c r="J8" s="35">
        <v>43739</v>
      </c>
      <c r="K8" s="36" t="s">
        <v>147</v>
      </c>
      <c r="L8" s="36" t="s">
        <v>148</v>
      </c>
      <c r="M8" s="39">
        <v>43739</v>
      </c>
      <c r="N8" s="36" t="s">
        <v>147</v>
      </c>
      <c r="O8" s="37">
        <v>0</v>
      </c>
      <c r="P8" s="45"/>
      <c r="Q8" s="70"/>
      <c r="R8" s="70"/>
      <c r="S8" s="70"/>
      <c r="T8" s="70"/>
      <c r="U8" s="75">
        <v>0</v>
      </c>
      <c r="V8" s="35"/>
      <c r="W8" s="41"/>
      <c r="X8" s="41"/>
      <c r="Y8" s="57"/>
      <c r="Z8" s="41"/>
      <c r="AA8" s="41"/>
      <c r="AB8" s="102"/>
      <c r="AC8" s="101"/>
      <c r="AD8" s="41"/>
      <c r="AE8" s="41"/>
      <c r="AF8" s="57"/>
      <c r="AG8" s="41"/>
      <c r="AH8" s="124"/>
      <c r="AI8" s="128"/>
      <c r="AJ8" s="128"/>
      <c r="AK8" s="115"/>
      <c r="AL8" s="128" t="s">
        <v>149</v>
      </c>
      <c r="AM8" s="128" t="s">
        <v>150</v>
      </c>
      <c r="AN8" s="130">
        <f>1000000*5/81474.6</f>
        <v>61.368819239370303</v>
      </c>
    </row>
    <row r="9" spans="1:43" ht="20.100000000000001" customHeight="1" x14ac:dyDescent="0.2">
      <c r="B9" s="19" t="s">
        <v>151</v>
      </c>
      <c r="C9" s="19"/>
      <c r="D9" s="19" t="s">
        <v>152</v>
      </c>
      <c r="E9" s="19" t="s">
        <v>15</v>
      </c>
      <c r="F9" s="19" t="s">
        <v>15</v>
      </c>
      <c r="G9" s="21" t="s">
        <v>40</v>
      </c>
      <c r="H9" s="19" t="s">
        <v>25</v>
      </c>
      <c r="I9" s="30"/>
      <c r="J9" s="46"/>
      <c r="K9" s="36"/>
      <c r="L9" s="36"/>
      <c r="M9" s="36"/>
      <c r="N9" s="36"/>
      <c r="O9" s="37">
        <v>0</v>
      </c>
      <c r="P9" s="45"/>
      <c r="Q9" s="70"/>
      <c r="R9" s="70"/>
      <c r="S9" s="70"/>
      <c r="T9" s="70"/>
      <c r="U9" s="75">
        <v>0</v>
      </c>
      <c r="V9" s="35"/>
      <c r="W9" s="41"/>
      <c r="X9" s="41"/>
      <c r="Y9" s="57"/>
      <c r="Z9" s="41"/>
      <c r="AA9" s="41"/>
      <c r="AB9" s="102"/>
      <c r="AC9" s="107"/>
      <c r="AD9" s="36"/>
      <c r="AE9" s="36"/>
      <c r="AF9" s="36"/>
      <c r="AG9" s="36"/>
      <c r="AH9" s="131"/>
      <c r="AI9" s="128"/>
      <c r="AJ9" s="128"/>
      <c r="AK9" s="115"/>
      <c r="AL9" s="128"/>
      <c r="AM9" s="128"/>
      <c r="AN9" s="130"/>
    </row>
    <row r="10" spans="1:43" ht="20.100000000000001" customHeight="1" x14ac:dyDescent="0.2">
      <c r="A10" t="s">
        <v>145</v>
      </c>
      <c r="B10" s="19" t="s">
        <v>153</v>
      </c>
      <c r="C10" s="19"/>
      <c r="D10" s="19" t="s">
        <v>25</v>
      </c>
      <c r="E10" s="19" t="s">
        <v>154</v>
      </c>
      <c r="F10" s="19" t="s">
        <v>25</v>
      </c>
      <c r="G10" s="19" t="s">
        <v>25</v>
      </c>
      <c r="H10" s="19" t="s">
        <v>25</v>
      </c>
      <c r="I10" s="30"/>
      <c r="J10" s="35">
        <v>43747</v>
      </c>
      <c r="K10" s="36" t="s">
        <v>155</v>
      </c>
      <c r="L10" s="36" t="s">
        <v>156</v>
      </c>
      <c r="M10" s="39">
        <v>43747</v>
      </c>
      <c r="N10" s="36" t="s">
        <v>154</v>
      </c>
      <c r="O10" s="37" t="s">
        <v>157</v>
      </c>
      <c r="P10" s="45"/>
      <c r="Q10" s="70"/>
      <c r="R10" s="70"/>
      <c r="S10" s="70"/>
      <c r="T10" s="70"/>
      <c r="U10" s="75" t="s">
        <v>157</v>
      </c>
      <c r="V10" s="78"/>
      <c r="W10" s="19"/>
      <c r="X10" s="19"/>
      <c r="Y10" s="39"/>
      <c r="Z10" s="41"/>
      <c r="AA10" s="36"/>
      <c r="AB10" s="102"/>
      <c r="AC10" s="107"/>
      <c r="AD10" s="36"/>
      <c r="AE10" s="36"/>
      <c r="AF10" s="36"/>
      <c r="AG10" s="36"/>
      <c r="AH10" s="131"/>
      <c r="AI10" s="115"/>
      <c r="AJ10" s="113"/>
      <c r="AK10" s="115"/>
      <c r="AL10" s="113"/>
      <c r="AM10" s="113"/>
      <c r="AN10" s="130"/>
    </row>
    <row r="11" spans="1:43" ht="20.100000000000001" customHeight="1" x14ac:dyDescent="0.2">
      <c r="B11" s="19" t="s">
        <v>158</v>
      </c>
      <c r="C11" s="19"/>
      <c r="D11" s="19" t="s">
        <v>25</v>
      </c>
      <c r="E11" s="19" t="s">
        <v>141</v>
      </c>
      <c r="F11" s="19" t="s">
        <v>78</v>
      </c>
      <c r="G11" s="19" t="s">
        <v>159</v>
      </c>
      <c r="H11" s="19" t="s">
        <v>160</v>
      </c>
      <c r="I11" s="30"/>
      <c r="J11" s="35">
        <v>43747</v>
      </c>
      <c r="K11" s="36" t="s">
        <v>88</v>
      </c>
      <c r="L11" s="36" t="s">
        <v>161</v>
      </c>
      <c r="M11" s="39">
        <v>43747</v>
      </c>
      <c r="N11" s="36" t="s">
        <v>141</v>
      </c>
      <c r="O11" s="37" t="s">
        <v>162</v>
      </c>
      <c r="P11" s="40"/>
      <c r="Q11" s="73"/>
      <c r="R11" s="73"/>
      <c r="S11" s="74">
        <v>43770</v>
      </c>
      <c r="T11" s="73" t="s">
        <v>78</v>
      </c>
      <c r="U11" s="75" t="s">
        <v>159</v>
      </c>
      <c r="V11" s="78"/>
      <c r="W11" s="19"/>
      <c r="X11" s="19"/>
      <c r="Y11" s="39">
        <v>43891</v>
      </c>
      <c r="Z11" s="36" t="s">
        <v>163</v>
      </c>
      <c r="AA11" s="36" t="s">
        <v>163</v>
      </c>
      <c r="AB11" s="102">
        <f>1000000*0.45/单耗数据!E662</f>
        <v>1215.8387849889687</v>
      </c>
      <c r="AC11" s="103"/>
      <c r="AD11" s="41"/>
      <c r="AE11" s="41"/>
      <c r="AF11" s="57">
        <v>43800</v>
      </c>
      <c r="AG11" s="36" t="s">
        <v>159</v>
      </c>
      <c r="AH11" s="124">
        <v>0</v>
      </c>
      <c r="AI11" s="135"/>
      <c r="AJ11" s="113" t="s">
        <v>142</v>
      </c>
      <c r="AK11" s="115">
        <v>43980</v>
      </c>
      <c r="AL11" s="128" t="s">
        <v>164</v>
      </c>
      <c r="AM11" s="113" t="s">
        <v>165</v>
      </c>
      <c r="AN11" s="130">
        <f>1000000*0.2/207575.1</f>
        <v>0.96350670191174181</v>
      </c>
    </row>
    <row r="12" spans="1:43" ht="20.100000000000001" customHeight="1" thickBot="1" x14ac:dyDescent="0.25">
      <c r="B12" s="19" t="s">
        <v>166</v>
      </c>
      <c r="C12" s="19"/>
      <c r="D12" s="19" t="s">
        <v>25</v>
      </c>
      <c r="E12" s="19" t="s">
        <v>25</v>
      </c>
      <c r="F12" s="21" t="s">
        <v>162</v>
      </c>
      <c r="G12" s="21" t="s">
        <v>88</v>
      </c>
      <c r="H12" s="19" t="s">
        <v>25</v>
      </c>
      <c r="I12" s="30"/>
      <c r="J12" s="35">
        <v>43747</v>
      </c>
      <c r="K12" s="36" t="s">
        <v>141</v>
      </c>
      <c r="L12" s="36" t="s">
        <v>167</v>
      </c>
      <c r="M12" s="39"/>
      <c r="N12" s="36"/>
      <c r="O12" s="37" t="s">
        <v>141</v>
      </c>
      <c r="P12" s="40">
        <v>43770</v>
      </c>
      <c r="Q12" s="73" t="s">
        <v>141</v>
      </c>
      <c r="R12" s="73" t="s">
        <v>167</v>
      </c>
      <c r="S12" s="74">
        <v>43770</v>
      </c>
      <c r="T12" s="73" t="s">
        <v>162</v>
      </c>
      <c r="U12" s="75" t="s">
        <v>88</v>
      </c>
      <c r="V12" s="78"/>
      <c r="W12" s="19"/>
      <c r="X12" s="19"/>
      <c r="Y12" s="19"/>
      <c r="Z12" s="19"/>
      <c r="AA12" s="41" t="s">
        <v>136</v>
      </c>
      <c r="AB12" s="30"/>
      <c r="AC12" s="103">
        <v>43800</v>
      </c>
      <c r="AD12" s="41" t="s">
        <v>136</v>
      </c>
      <c r="AE12" s="41"/>
      <c r="AF12" s="57">
        <v>43800</v>
      </c>
      <c r="AG12" s="41" t="s">
        <v>88</v>
      </c>
      <c r="AH12" s="124" t="s">
        <v>136</v>
      </c>
      <c r="AI12" s="115"/>
      <c r="AJ12" s="113"/>
      <c r="AK12" s="115"/>
      <c r="AL12" s="113"/>
      <c r="AM12" s="113" t="s">
        <v>164</v>
      </c>
      <c r="AN12" s="130"/>
    </row>
    <row r="13" spans="1:43" ht="20.100000000000001" hidden="1" customHeight="1" x14ac:dyDescent="0.2">
      <c r="B13" s="21" t="s">
        <v>168</v>
      </c>
      <c r="C13" s="19"/>
      <c r="D13" s="19" t="s">
        <v>25</v>
      </c>
      <c r="E13" s="19" t="s">
        <v>33</v>
      </c>
      <c r="F13" s="21" t="s">
        <v>34</v>
      </c>
      <c r="G13" s="21" t="s">
        <v>40</v>
      </c>
      <c r="H13" s="19" t="s">
        <v>25</v>
      </c>
      <c r="I13" s="30"/>
      <c r="J13" s="35">
        <v>43749</v>
      </c>
      <c r="K13" s="36" t="s">
        <v>37</v>
      </c>
      <c r="L13" s="47" t="s">
        <v>169</v>
      </c>
      <c r="M13" s="39">
        <v>43753</v>
      </c>
      <c r="N13" s="36" t="s">
        <v>33</v>
      </c>
      <c r="O13" s="48" t="s">
        <v>33</v>
      </c>
      <c r="P13" s="40">
        <v>43770</v>
      </c>
      <c r="Q13" s="73" t="s">
        <v>40</v>
      </c>
      <c r="R13" s="79" t="s">
        <v>169</v>
      </c>
      <c r="S13" s="74">
        <v>43770</v>
      </c>
      <c r="T13" s="73">
        <v>300</v>
      </c>
      <c r="U13" s="80" t="s">
        <v>41</v>
      </c>
      <c r="V13" s="78"/>
      <c r="W13" s="19"/>
      <c r="X13" s="19"/>
      <c r="Y13" s="19"/>
      <c r="Z13" s="19"/>
      <c r="AA13" s="41" t="s">
        <v>170</v>
      </c>
      <c r="AB13" s="30"/>
      <c r="AC13" s="103">
        <v>43800</v>
      </c>
      <c r="AD13" s="41" t="s">
        <v>37</v>
      </c>
      <c r="AE13" s="41"/>
      <c r="AF13" s="57">
        <v>43800</v>
      </c>
      <c r="AG13" s="41" t="s">
        <v>40</v>
      </c>
      <c r="AH13" s="124" t="s">
        <v>34</v>
      </c>
      <c r="AI13" s="115"/>
      <c r="AJ13" s="113"/>
      <c r="AK13" s="115"/>
      <c r="AL13" s="113"/>
      <c r="AM13" s="113" t="s">
        <v>170</v>
      </c>
      <c r="AN13" s="130"/>
    </row>
    <row r="14" spans="1:43" ht="20.100000000000001" hidden="1" customHeight="1" x14ac:dyDescent="0.2">
      <c r="B14" s="21" t="s">
        <v>171</v>
      </c>
      <c r="C14" s="19"/>
      <c r="D14" s="19" t="s">
        <v>172</v>
      </c>
      <c r="E14" s="19" t="s">
        <v>173</v>
      </c>
      <c r="F14" s="19" t="s">
        <v>174</v>
      </c>
      <c r="G14" s="19" t="s">
        <v>174</v>
      </c>
      <c r="H14" s="19" t="s">
        <v>175</v>
      </c>
      <c r="I14" s="30"/>
      <c r="J14" s="49">
        <v>43747</v>
      </c>
      <c r="K14" s="50" t="s">
        <v>141</v>
      </c>
      <c r="L14" s="51" t="s">
        <v>176</v>
      </c>
      <c r="M14" s="52">
        <v>43753</v>
      </c>
      <c r="N14" s="50" t="s">
        <v>173</v>
      </c>
      <c r="O14" s="53" t="s">
        <v>177</v>
      </c>
      <c r="P14" s="54"/>
      <c r="Q14" s="81"/>
      <c r="R14" s="81"/>
      <c r="S14" s="82">
        <v>43770</v>
      </c>
      <c r="T14" s="83" t="s">
        <v>174</v>
      </c>
      <c r="U14" s="84" t="s">
        <v>178</v>
      </c>
      <c r="V14" s="85"/>
      <c r="W14" s="86"/>
      <c r="X14" s="86"/>
      <c r="Y14" s="52">
        <v>43891</v>
      </c>
      <c r="Z14" s="50" t="s">
        <v>179</v>
      </c>
      <c r="AA14" s="51" t="s">
        <v>180</v>
      </c>
      <c r="AB14" s="108">
        <v>0.09</v>
      </c>
      <c r="AC14" s="109"/>
      <c r="AD14" s="110"/>
      <c r="AE14" s="110"/>
      <c r="AF14" s="111">
        <v>43800</v>
      </c>
      <c r="AG14" s="136" t="s">
        <v>174</v>
      </c>
      <c r="AH14" s="137" t="s">
        <v>181</v>
      </c>
      <c r="AI14" s="138"/>
      <c r="AJ14" s="138"/>
      <c r="AK14" s="115">
        <v>43980</v>
      </c>
      <c r="AL14" s="113" t="s">
        <v>182</v>
      </c>
      <c r="AM14" s="128" t="s">
        <v>183</v>
      </c>
      <c r="AN14" s="130">
        <f>1000000*0.007/46888.7</f>
        <v>0.14928970093007485</v>
      </c>
    </row>
    <row r="15" spans="1:43" ht="20.100000000000001" customHeight="1" thickTop="1" thickBot="1" x14ac:dyDescent="0.25">
      <c r="B15" s="22" t="s">
        <v>79</v>
      </c>
      <c r="C15" s="23"/>
      <c r="D15" s="22">
        <v>2020</v>
      </c>
      <c r="E15" s="22">
        <v>2020</v>
      </c>
      <c r="F15" s="22">
        <v>2020</v>
      </c>
      <c r="G15" s="22">
        <v>2020</v>
      </c>
      <c r="H15" s="22">
        <v>2020</v>
      </c>
      <c r="I15" s="55">
        <v>2020</v>
      </c>
      <c r="J15" s="186" t="s">
        <v>62</v>
      </c>
      <c r="K15" s="187"/>
      <c r="L15" s="187"/>
      <c r="M15" s="187"/>
      <c r="N15" s="187"/>
      <c r="O15" s="188"/>
      <c r="P15" s="189" t="s">
        <v>63</v>
      </c>
      <c r="Q15" s="189"/>
      <c r="R15" s="189"/>
      <c r="S15" s="189"/>
      <c r="T15" s="189"/>
      <c r="U15" s="190"/>
      <c r="V15" s="191" t="s">
        <v>184</v>
      </c>
      <c r="W15" s="192"/>
      <c r="X15" s="192"/>
      <c r="Y15" s="192"/>
      <c r="Z15" s="192"/>
      <c r="AA15" s="192"/>
      <c r="AB15" s="193"/>
      <c r="AC15" s="194" t="s">
        <v>185</v>
      </c>
      <c r="AD15" s="189"/>
      <c r="AE15" s="189"/>
      <c r="AF15" s="189"/>
      <c r="AG15" s="189"/>
      <c r="AH15" s="189"/>
      <c r="AI15" s="190"/>
      <c r="AJ15" s="191" t="s">
        <v>186</v>
      </c>
      <c r="AK15" s="192"/>
      <c r="AL15" s="192"/>
      <c r="AM15" s="192"/>
      <c r="AN15" s="192"/>
      <c r="AO15" s="193"/>
      <c r="AP15" s="144" t="s">
        <v>273</v>
      </c>
    </row>
    <row r="16" spans="1:43" ht="20.100000000000001" customHeight="1" thickTop="1" thickBot="1" x14ac:dyDescent="0.25">
      <c r="B16" s="21" t="s">
        <v>1</v>
      </c>
      <c r="C16" s="21" t="s">
        <v>2</v>
      </c>
      <c r="D16" s="21" t="s">
        <v>65</v>
      </c>
      <c r="E16" s="21" t="s">
        <v>66</v>
      </c>
      <c r="F16" s="21" t="s">
        <v>67</v>
      </c>
      <c r="G16" s="21" t="s">
        <v>187</v>
      </c>
      <c r="H16" s="21" t="s">
        <v>188</v>
      </c>
      <c r="I16" s="56" t="s">
        <v>189</v>
      </c>
      <c r="J16" s="31" t="s">
        <v>7</v>
      </c>
      <c r="K16" s="32" t="s">
        <v>8</v>
      </c>
      <c r="L16" s="32" t="s">
        <v>68</v>
      </c>
      <c r="M16" s="32" t="s">
        <v>10</v>
      </c>
      <c r="N16" s="32" t="s">
        <v>11</v>
      </c>
      <c r="O16" s="33" t="s">
        <v>12</v>
      </c>
      <c r="P16" s="34" t="s">
        <v>7</v>
      </c>
      <c r="Q16" s="66" t="s">
        <v>8</v>
      </c>
      <c r="R16" s="66" t="s">
        <v>68</v>
      </c>
      <c r="S16" s="66" t="s">
        <v>10</v>
      </c>
      <c r="T16" s="66" t="s">
        <v>11</v>
      </c>
      <c r="U16" s="87" t="s">
        <v>12</v>
      </c>
      <c r="V16" s="88" t="s">
        <v>7</v>
      </c>
      <c r="W16" s="66" t="s">
        <v>8</v>
      </c>
      <c r="X16" s="66" t="s">
        <v>68</v>
      </c>
      <c r="Y16" s="66" t="s">
        <v>10</v>
      </c>
      <c r="Z16" s="66" t="s">
        <v>11</v>
      </c>
      <c r="AA16" s="67" t="s">
        <v>12</v>
      </c>
      <c r="AB16" s="112" t="s">
        <v>85</v>
      </c>
      <c r="AC16" s="113" t="s">
        <v>7</v>
      </c>
      <c r="AD16" s="113" t="s">
        <v>8</v>
      </c>
      <c r="AE16" s="113" t="s">
        <v>68</v>
      </c>
      <c r="AF16" s="113" t="s">
        <v>10</v>
      </c>
      <c r="AG16" s="113" t="s">
        <v>11</v>
      </c>
      <c r="AH16" s="113" t="s">
        <v>12</v>
      </c>
      <c r="AI16" s="139" t="s">
        <v>85</v>
      </c>
      <c r="AJ16" s="113" t="s">
        <v>7</v>
      </c>
      <c r="AK16" s="125" t="s">
        <v>68</v>
      </c>
      <c r="AL16" s="113" t="s">
        <v>10</v>
      </c>
      <c r="AM16" s="113" t="s">
        <v>190</v>
      </c>
      <c r="AN16" s="113" t="s">
        <v>191</v>
      </c>
      <c r="AO16" s="139" t="s">
        <v>85</v>
      </c>
      <c r="AP16" s="144" t="s">
        <v>274</v>
      </c>
      <c r="AQ16" s="16"/>
    </row>
    <row r="17" spans="2:46" ht="20.100000000000001" customHeight="1" thickBot="1" x14ac:dyDescent="0.25">
      <c r="B17" s="163" t="s">
        <v>282</v>
      </c>
      <c r="C17" s="21"/>
      <c r="D17" s="21" t="s">
        <v>192</v>
      </c>
      <c r="E17" s="21" t="s">
        <v>193</v>
      </c>
      <c r="F17" s="21" t="s">
        <v>194</v>
      </c>
      <c r="G17" s="21" t="s">
        <v>195</v>
      </c>
      <c r="H17" s="21" t="s">
        <v>196</v>
      </c>
      <c r="I17" s="56" t="s">
        <v>197</v>
      </c>
      <c r="J17" s="35"/>
      <c r="K17" s="41"/>
      <c r="L17" s="41"/>
      <c r="M17" s="57">
        <v>43831</v>
      </c>
      <c r="N17" s="41" t="s">
        <v>137</v>
      </c>
      <c r="O17" s="58" t="s">
        <v>92</v>
      </c>
      <c r="P17" s="38">
        <v>43871</v>
      </c>
      <c r="Q17" s="70" t="s">
        <v>198</v>
      </c>
      <c r="R17" s="70" t="s">
        <v>98</v>
      </c>
      <c r="S17" s="71">
        <v>43862</v>
      </c>
      <c r="T17" s="70" t="s">
        <v>192</v>
      </c>
      <c r="U17" s="89" t="s">
        <v>199</v>
      </c>
      <c r="V17" s="90">
        <v>43896</v>
      </c>
      <c r="W17" s="70" t="s">
        <v>93</v>
      </c>
      <c r="X17" s="70" t="s">
        <v>94</v>
      </c>
      <c r="Y17" s="38">
        <v>43922</v>
      </c>
      <c r="Z17" s="70" t="s">
        <v>194</v>
      </c>
      <c r="AA17" s="72" t="s">
        <v>200</v>
      </c>
      <c r="AB17" s="114">
        <f>1000000*0.911/单耗数据!B676</f>
        <v>13805.459089198039</v>
      </c>
      <c r="AC17" s="115">
        <v>43896</v>
      </c>
      <c r="AD17" s="72" t="s">
        <v>200</v>
      </c>
      <c r="AE17" s="70" t="s">
        <v>94</v>
      </c>
      <c r="AF17" s="115">
        <v>43950</v>
      </c>
      <c r="AG17" s="113" t="s">
        <v>201</v>
      </c>
      <c r="AH17" s="113" t="s">
        <v>202</v>
      </c>
      <c r="AI17" s="140">
        <f>1000000*1.098/42838</f>
        <v>25.631448713758811</v>
      </c>
      <c r="AJ17" s="127"/>
      <c r="AK17" s="113" t="s">
        <v>94</v>
      </c>
      <c r="AL17" s="141">
        <v>44403</v>
      </c>
      <c r="AM17" s="166">
        <v>2</v>
      </c>
      <c r="AN17" s="166">
        <v>0.28000000000000003</v>
      </c>
      <c r="AO17" s="166">
        <f>1000000*AM17/单耗数据!B749</f>
        <v>44.490660921521574</v>
      </c>
    </row>
    <row r="18" spans="2:46" ht="20.100000000000001" hidden="1" customHeight="1" x14ac:dyDescent="0.2">
      <c r="B18" s="21" t="s">
        <v>86</v>
      </c>
      <c r="C18" s="21"/>
      <c r="D18" s="24" t="s">
        <v>203</v>
      </c>
      <c r="E18" s="24" t="s">
        <v>203</v>
      </c>
      <c r="F18" s="24" t="s">
        <v>203</v>
      </c>
      <c r="G18" s="24"/>
      <c r="H18" s="24"/>
      <c r="I18" s="59"/>
      <c r="J18" s="35"/>
      <c r="K18" s="41"/>
      <c r="L18" s="41"/>
      <c r="M18" s="57">
        <v>43831</v>
      </c>
      <c r="N18" s="41" t="s">
        <v>108</v>
      </c>
      <c r="O18" s="58" t="s">
        <v>204</v>
      </c>
      <c r="P18" s="60"/>
      <c r="Q18" s="91"/>
      <c r="R18" s="91"/>
      <c r="S18" s="92"/>
      <c r="T18" s="91"/>
      <c r="U18" s="93"/>
      <c r="V18" s="90"/>
      <c r="W18" s="70"/>
      <c r="X18" s="70"/>
      <c r="Y18" s="71"/>
      <c r="Z18" s="70"/>
      <c r="AA18" s="72"/>
      <c r="AB18" s="114"/>
      <c r="AC18" s="116"/>
      <c r="AD18" s="117"/>
      <c r="AE18" s="117"/>
      <c r="AF18" s="116"/>
      <c r="AG18" s="117"/>
      <c r="AH18" s="117"/>
      <c r="AI18" s="140"/>
      <c r="AJ18" s="116"/>
      <c r="AK18" s="132"/>
      <c r="AL18" s="141">
        <v>44403</v>
      </c>
      <c r="AM18" s="166"/>
      <c r="AN18" s="166"/>
      <c r="AO18" s="166"/>
    </row>
    <row r="19" spans="2:46" ht="20.100000000000001" customHeight="1" thickBot="1" x14ac:dyDescent="0.25">
      <c r="B19" s="163" t="s">
        <v>283</v>
      </c>
      <c r="C19" s="21"/>
      <c r="D19" s="24"/>
      <c r="E19" s="24"/>
      <c r="F19" s="24"/>
      <c r="G19" s="24"/>
      <c r="H19" s="24"/>
      <c r="I19" s="59"/>
      <c r="J19" s="35"/>
      <c r="K19" s="41"/>
      <c r="L19" s="41"/>
      <c r="M19" s="57"/>
      <c r="N19" s="41"/>
      <c r="O19" s="58"/>
      <c r="P19" s="60"/>
      <c r="Q19" s="91"/>
      <c r="R19" s="91"/>
      <c r="S19" s="92"/>
      <c r="T19" s="91"/>
      <c r="U19" s="93"/>
      <c r="V19" s="90"/>
      <c r="W19" s="70"/>
      <c r="X19" s="70"/>
      <c r="Y19" s="38"/>
      <c r="Z19" s="70"/>
      <c r="AA19" s="72"/>
      <c r="AB19" s="114"/>
      <c r="AC19" s="116"/>
      <c r="AD19" s="117"/>
      <c r="AE19" s="162"/>
      <c r="AF19" s="116"/>
      <c r="AG19" s="117"/>
      <c r="AH19" s="117"/>
      <c r="AI19" s="140"/>
      <c r="AJ19" s="116"/>
      <c r="AK19" s="162"/>
      <c r="AL19" s="141">
        <v>44403</v>
      </c>
      <c r="AM19" s="166">
        <v>1.0249999999999999</v>
      </c>
      <c r="AN19" s="167">
        <v>0.115</v>
      </c>
      <c r="AO19" s="166">
        <f>1000000*AM19/单耗数据!B749</f>
        <v>22.801463722279802</v>
      </c>
    </row>
    <row r="20" spans="2:46" s="16" customFormat="1" ht="20.100000000000001" customHeight="1" thickBot="1" x14ac:dyDescent="0.25">
      <c r="B20" s="163" t="s">
        <v>284</v>
      </c>
      <c r="C20" s="21"/>
      <c r="D20" s="25" t="s">
        <v>205</v>
      </c>
      <c r="E20" s="25" t="s">
        <v>106</v>
      </c>
      <c r="F20" s="25" t="s">
        <v>206</v>
      </c>
      <c r="G20" s="25" t="s">
        <v>207</v>
      </c>
      <c r="H20" s="25" t="s">
        <v>208</v>
      </c>
      <c r="I20" s="61" t="s">
        <v>209</v>
      </c>
      <c r="J20" s="35">
        <v>43831</v>
      </c>
      <c r="K20" s="41"/>
      <c r="L20" s="41"/>
      <c r="M20" s="57">
        <v>43831</v>
      </c>
      <c r="N20" s="41" t="s">
        <v>115</v>
      </c>
      <c r="O20" s="58">
        <v>0</v>
      </c>
      <c r="P20" s="38">
        <v>43862</v>
      </c>
      <c r="Q20" s="70" t="s">
        <v>205</v>
      </c>
      <c r="R20" s="70" t="s">
        <v>111</v>
      </c>
      <c r="S20" s="71">
        <v>43862</v>
      </c>
      <c r="T20" s="70" t="s">
        <v>205</v>
      </c>
      <c r="U20" s="89">
        <v>0</v>
      </c>
      <c r="V20" s="90">
        <v>43891</v>
      </c>
      <c r="W20" s="70"/>
      <c r="X20" s="94" t="s">
        <v>210</v>
      </c>
      <c r="Y20" s="118">
        <v>43922</v>
      </c>
      <c r="Z20" s="94" t="s">
        <v>211</v>
      </c>
      <c r="AA20" s="119">
        <v>0</v>
      </c>
      <c r="AB20" s="120">
        <f>1000000*16.8/30778.8</f>
        <v>545.83024679324728</v>
      </c>
      <c r="AC20" s="115">
        <v>43950</v>
      </c>
      <c r="AD20" s="113"/>
      <c r="AE20" s="94" t="s">
        <v>212</v>
      </c>
      <c r="AF20" s="115">
        <v>43950</v>
      </c>
      <c r="AG20" s="113" t="s">
        <v>213</v>
      </c>
      <c r="AH20" s="113">
        <v>0</v>
      </c>
      <c r="AI20" s="134">
        <f>1000000*15.42/33142.58</f>
        <v>465.26251124686127</v>
      </c>
      <c r="AJ20" s="115"/>
      <c r="AK20" s="94"/>
      <c r="AL20" s="141">
        <v>44403</v>
      </c>
      <c r="AM20" s="166">
        <v>0</v>
      </c>
      <c r="AN20" s="166">
        <v>8.0760000000000005</v>
      </c>
      <c r="AO20" s="166">
        <f>1000000*AM20/单耗数据!C749</f>
        <v>0</v>
      </c>
      <c r="AS20"/>
      <c r="AT20"/>
    </row>
    <row r="21" spans="2:46" ht="20.100000000000001" customHeight="1" thickBot="1" x14ac:dyDescent="0.25">
      <c r="B21" s="163" t="s">
        <v>285</v>
      </c>
      <c r="C21" s="21"/>
      <c r="D21" s="21" t="s">
        <v>119</v>
      </c>
      <c r="E21" s="21" t="s">
        <v>119</v>
      </c>
      <c r="F21" s="21" t="s">
        <v>119</v>
      </c>
      <c r="G21" s="21" t="s">
        <v>214</v>
      </c>
      <c r="H21" s="21" t="s">
        <v>215</v>
      </c>
      <c r="I21" s="21" t="s">
        <v>119</v>
      </c>
      <c r="J21" s="35">
        <v>43831</v>
      </c>
      <c r="K21" s="41"/>
      <c r="L21" s="41"/>
      <c r="M21" s="57">
        <v>43831</v>
      </c>
      <c r="N21" s="41" t="s">
        <v>133</v>
      </c>
      <c r="O21" s="58" t="s">
        <v>216</v>
      </c>
      <c r="P21" s="38">
        <v>43887</v>
      </c>
      <c r="Q21" s="70" t="s">
        <v>50</v>
      </c>
      <c r="R21" s="70"/>
      <c r="S21" s="71">
        <v>43862</v>
      </c>
      <c r="T21" s="95" t="s">
        <v>126</v>
      </c>
      <c r="U21" s="89" t="s">
        <v>217</v>
      </c>
      <c r="V21" s="90"/>
      <c r="W21" s="70"/>
      <c r="X21" s="70"/>
      <c r="Y21" s="38">
        <v>43922</v>
      </c>
      <c r="Z21" s="95" t="s">
        <v>126</v>
      </c>
      <c r="AA21" s="72" t="s">
        <v>218</v>
      </c>
      <c r="AB21" s="114">
        <f>1000000*0.034/46230.9</f>
        <v>0.73543885150408062</v>
      </c>
      <c r="AC21" s="115"/>
      <c r="AD21" s="113" t="s">
        <v>50</v>
      </c>
      <c r="AE21" s="113"/>
      <c r="AF21" s="115">
        <v>43950</v>
      </c>
      <c r="AG21" s="113" t="s">
        <v>219</v>
      </c>
      <c r="AH21" s="113" t="s">
        <v>220</v>
      </c>
      <c r="AI21" s="140">
        <f>1000000*0.102/51011.3</f>
        <v>1.9995569609086612</v>
      </c>
      <c r="AJ21" s="115"/>
      <c r="AK21" s="113"/>
      <c r="AL21" s="141">
        <v>44403</v>
      </c>
      <c r="AM21" s="166">
        <v>8.5000000000000006E-2</v>
      </c>
      <c r="AN21" s="166">
        <v>1.24</v>
      </c>
      <c r="AO21" s="166">
        <f>1000000*AM21/单耗数据!D749</f>
        <v>1.7996180238714385</v>
      </c>
      <c r="AR21" s="16"/>
    </row>
    <row r="22" spans="2:46" ht="20.100000000000001" customHeight="1" thickBot="1" x14ac:dyDescent="0.25">
      <c r="B22" s="163" t="s">
        <v>286</v>
      </c>
      <c r="C22" s="21"/>
      <c r="D22" s="21" t="s">
        <v>162</v>
      </c>
      <c r="E22" s="21" t="s">
        <v>221</v>
      </c>
      <c r="F22" s="21" t="s">
        <v>222</v>
      </c>
      <c r="G22" s="21" t="s">
        <v>162</v>
      </c>
      <c r="H22" s="21" t="s">
        <v>99</v>
      </c>
      <c r="I22" s="56" t="s">
        <v>162</v>
      </c>
      <c r="J22" s="35">
        <v>43831</v>
      </c>
      <c r="K22" s="41"/>
      <c r="L22" s="41"/>
      <c r="M22" s="57">
        <v>43831</v>
      </c>
      <c r="N22" s="41" t="s">
        <v>99</v>
      </c>
      <c r="O22" s="58" t="s">
        <v>141</v>
      </c>
      <c r="P22" s="45"/>
      <c r="Q22" s="70"/>
      <c r="R22" s="70"/>
      <c r="S22" s="71">
        <v>43862</v>
      </c>
      <c r="T22" s="70" t="s">
        <v>43</v>
      </c>
      <c r="U22" s="89" t="s">
        <v>162</v>
      </c>
      <c r="V22" s="90">
        <v>43908</v>
      </c>
      <c r="W22" s="94" t="s">
        <v>50</v>
      </c>
      <c r="X22" s="94" t="s">
        <v>138</v>
      </c>
      <c r="Y22" s="118">
        <v>43922</v>
      </c>
      <c r="Z22" s="94" t="s">
        <v>223</v>
      </c>
      <c r="AA22" s="72" t="s">
        <v>224</v>
      </c>
      <c r="AB22" s="114">
        <f>1000000*0.4/(105*720)</f>
        <v>5.2910052910052912</v>
      </c>
      <c r="AC22" s="115">
        <v>43947</v>
      </c>
      <c r="AD22" s="113" t="s">
        <v>225</v>
      </c>
      <c r="AE22" s="113" t="s">
        <v>142</v>
      </c>
      <c r="AF22" s="115">
        <v>43950</v>
      </c>
      <c r="AG22" s="113" t="s">
        <v>43</v>
      </c>
      <c r="AH22" s="113" t="s">
        <v>165</v>
      </c>
      <c r="AI22" s="140">
        <f>1000000*0.1/84901</f>
        <v>1.17784242823995</v>
      </c>
      <c r="AJ22" s="115"/>
      <c r="AK22" s="113" t="s">
        <v>142</v>
      </c>
      <c r="AL22" s="141">
        <v>44403</v>
      </c>
      <c r="AM22" s="166">
        <v>0.2</v>
      </c>
      <c r="AN22" s="166">
        <v>0.5</v>
      </c>
      <c r="AO22" s="166">
        <f>1000000*AM22/单耗数据!J749</f>
        <v>2.7936968082152203</v>
      </c>
      <c r="AR22" s="16"/>
    </row>
    <row r="23" spans="2:46" ht="20.100000000000001" customHeight="1" thickBot="1" x14ac:dyDescent="0.25">
      <c r="B23" s="163" t="s">
        <v>287</v>
      </c>
      <c r="C23" s="21"/>
      <c r="D23" s="21" t="s">
        <v>25</v>
      </c>
      <c r="E23" s="21" t="s">
        <v>25</v>
      </c>
      <c r="F23" s="21" t="s">
        <v>25</v>
      </c>
      <c r="G23" s="21" t="s">
        <v>25</v>
      </c>
      <c r="H23" s="21" t="s">
        <v>149</v>
      </c>
      <c r="I23" s="21" t="s">
        <v>149</v>
      </c>
      <c r="J23" s="35"/>
      <c r="K23" s="41"/>
      <c r="L23" s="41"/>
      <c r="M23" s="57"/>
      <c r="N23" s="41"/>
      <c r="O23" s="58"/>
      <c r="P23" s="45"/>
      <c r="Q23" s="70"/>
      <c r="R23" s="70"/>
      <c r="S23" s="71"/>
      <c r="T23" s="70"/>
      <c r="U23" s="89"/>
      <c r="V23" s="90"/>
      <c r="W23" s="70"/>
      <c r="X23" s="70"/>
      <c r="Y23" s="71"/>
      <c r="Z23" s="70"/>
      <c r="AA23" s="72"/>
      <c r="AB23" s="114"/>
      <c r="AC23" s="113"/>
      <c r="AD23" s="113"/>
      <c r="AE23" s="113"/>
      <c r="AF23" s="115"/>
      <c r="AG23" s="113"/>
      <c r="AH23" s="113"/>
      <c r="AI23" s="140"/>
      <c r="AJ23" s="113"/>
      <c r="AK23" s="113"/>
      <c r="AL23" s="141">
        <v>44403</v>
      </c>
      <c r="AM23" s="166">
        <v>11</v>
      </c>
      <c r="AN23" s="166">
        <v>71.5</v>
      </c>
      <c r="AO23" s="166">
        <f>1000000*AM23/单耗数据!J749</f>
        <v>153.65332445183711</v>
      </c>
      <c r="AQ23" s="16"/>
      <c r="AR23" s="16"/>
    </row>
    <row r="24" spans="2:46" ht="20.100000000000001" customHeight="1" thickBot="1" x14ac:dyDescent="0.25">
      <c r="B24" s="163" t="s">
        <v>288</v>
      </c>
      <c r="C24" s="21"/>
      <c r="D24" s="21" t="s">
        <v>25</v>
      </c>
      <c r="E24" s="21" t="s">
        <v>25</v>
      </c>
      <c r="F24" s="21" t="s">
        <v>25</v>
      </c>
      <c r="G24" s="21" t="s">
        <v>25</v>
      </c>
      <c r="H24" s="21" t="s">
        <v>25</v>
      </c>
      <c r="I24" s="56" t="s">
        <v>25</v>
      </c>
      <c r="J24" s="35"/>
      <c r="K24" s="41"/>
      <c r="L24" s="41"/>
      <c r="M24" s="57"/>
      <c r="N24" s="41"/>
      <c r="O24" s="58"/>
      <c r="P24" s="45"/>
      <c r="Q24" s="70"/>
      <c r="R24" s="70"/>
      <c r="S24" s="71"/>
      <c r="T24" s="70"/>
      <c r="U24" s="89"/>
      <c r="V24" s="90"/>
      <c r="W24" s="70"/>
      <c r="X24" s="70"/>
      <c r="Y24" s="71"/>
      <c r="Z24" s="70"/>
      <c r="AA24" s="72"/>
      <c r="AB24" s="114"/>
      <c r="AC24" s="113"/>
      <c r="AD24" s="113"/>
      <c r="AE24" s="113"/>
      <c r="AF24" s="115"/>
      <c r="AG24" s="113"/>
      <c r="AH24" s="113"/>
      <c r="AI24" s="140"/>
      <c r="AJ24" s="113"/>
      <c r="AK24" s="113"/>
      <c r="AL24" s="141">
        <v>44403</v>
      </c>
      <c r="AM24" s="166">
        <v>0</v>
      </c>
      <c r="AN24" s="166">
        <v>0</v>
      </c>
      <c r="AO24" s="166">
        <v>0</v>
      </c>
      <c r="AQ24" s="16"/>
      <c r="AR24" s="16"/>
    </row>
    <row r="25" spans="2:46" s="16" customFormat="1" ht="20.100000000000001" customHeight="1" thickBot="1" x14ac:dyDescent="0.25">
      <c r="B25" s="163" t="s">
        <v>289</v>
      </c>
      <c r="C25" s="21"/>
      <c r="D25" s="21" t="s">
        <v>226</v>
      </c>
      <c r="E25" s="21" t="s">
        <v>227</v>
      </c>
      <c r="F25" s="21" t="s">
        <v>141</v>
      </c>
      <c r="G25" s="21" t="s">
        <v>88</v>
      </c>
      <c r="H25" s="21" t="s">
        <v>141</v>
      </c>
      <c r="I25" s="56" t="s">
        <v>141</v>
      </c>
      <c r="J25" s="35">
        <v>43831</v>
      </c>
      <c r="K25" s="41"/>
      <c r="L25" s="41"/>
      <c r="M25" s="57">
        <v>43831</v>
      </c>
      <c r="N25" s="41" t="s">
        <v>160</v>
      </c>
      <c r="O25" s="58" t="s">
        <v>162</v>
      </c>
      <c r="P25" s="38">
        <v>43887</v>
      </c>
      <c r="Q25" s="70" t="s">
        <v>225</v>
      </c>
      <c r="R25" s="70"/>
      <c r="S25" s="71"/>
      <c r="T25" s="70"/>
      <c r="U25" s="89" t="s">
        <v>228</v>
      </c>
      <c r="V25" s="90"/>
      <c r="W25" s="70"/>
      <c r="X25" s="70"/>
      <c r="Y25" s="38">
        <v>43922</v>
      </c>
      <c r="Z25" s="70" t="s">
        <v>229</v>
      </c>
      <c r="AA25" s="72" t="s">
        <v>230</v>
      </c>
      <c r="AB25" s="114">
        <f>1000000*0.2/单耗数据!E676</f>
        <v>540.60283437940927</v>
      </c>
      <c r="AC25" s="115">
        <v>43933</v>
      </c>
      <c r="AD25" s="113" t="s">
        <v>225</v>
      </c>
      <c r="AE25" s="113" t="s">
        <v>142</v>
      </c>
      <c r="AF25" s="115">
        <v>43950</v>
      </c>
      <c r="AG25" s="113" t="s">
        <v>231</v>
      </c>
      <c r="AH25" s="113" t="s">
        <v>144</v>
      </c>
      <c r="AI25" s="140">
        <f>1000000*0.3/216195.9</f>
        <v>1.3876303852200713</v>
      </c>
      <c r="AJ25" s="115"/>
      <c r="AK25" s="113" t="s">
        <v>142</v>
      </c>
      <c r="AL25" s="141">
        <v>44403</v>
      </c>
      <c r="AM25" s="166">
        <v>0.2</v>
      </c>
      <c r="AN25" s="166">
        <v>0.8</v>
      </c>
      <c r="AO25" s="166">
        <f>1000000*AM25/单耗数据!B749</f>
        <v>4.4490660921521572</v>
      </c>
      <c r="AS25"/>
      <c r="AT25"/>
    </row>
    <row r="26" spans="2:46" ht="20.100000000000001" customHeight="1" thickBot="1" x14ac:dyDescent="0.25">
      <c r="B26" s="163" t="s">
        <v>290</v>
      </c>
      <c r="C26" s="21"/>
      <c r="D26" s="21" t="s">
        <v>25</v>
      </c>
      <c r="E26" s="21" t="s">
        <v>25</v>
      </c>
      <c r="F26" s="21" t="s">
        <v>141</v>
      </c>
      <c r="G26" s="21" t="s">
        <v>25</v>
      </c>
      <c r="H26" s="21" t="s">
        <v>25</v>
      </c>
      <c r="I26" s="21" t="s">
        <v>25</v>
      </c>
      <c r="J26" s="35"/>
      <c r="K26" s="41"/>
      <c r="L26" s="41"/>
      <c r="M26" s="57">
        <v>43831</v>
      </c>
      <c r="N26" s="41"/>
      <c r="O26" s="58" t="s">
        <v>136</v>
      </c>
      <c r="P26" s="38"/>
      <c r="Q26" s="70"/>
      <c r="R26" s="70"/>
      <c r="S26" s="71"/>
      <c r="T26" s="70"/>
      <c r="U26" s="89" t="s">
        <v>136</v>
      </c>
      <c r="V26" s="90"/>
      <c r="W26" s="70"/>
      <c r="X26" s="70"/>
      <c r="Y26" s="38">
        <v>43924</v>
      </c>
      <c r="Z26" s="70" t="s">
        <v>229</v>
      </c>
      <c r="AA26" s="72" t="s">
        <v>225</v>
      </c>
      <c r="AB26" s="114">
        <f>1000000*0.2/240478.0678</f>
        <v>0.83167667567229187</v>
      </c>
      <c r="AC26" s="115"/>
      <c r="AD26" s="113"/>
      <c r="AE26" s="113"/>
      <c r="AF26" s="115"/>
      <c r="AG26" s="113"/>
      <c r="AH26" s="113" t="s">
        <v>232</v>
      </c>
      <c r="AI26" s="140"/>
      <c r="AJ26" s="115"/>
      <c r="AK26" s="113"/>
      <c r="AL26" s="141">
        <v>44403</v>
      </c>
      <c r="AM26" s="166">
        <v>0.2</v>
      </c>
      <c r="AN26" s="166">
        <v>0.5</v>
      </c>
      <c r="AO26" s="166">
        <f>1000000*AM26/单耗数据!F749</f>
        <v>0.69477593183801267</v>
      </c>
      <c r="AQ26" s="16"/>
      <c r="AR26" s="16"/>
    </row>
    <row r="27" spans="2:46" ht="20.100000000000001" customHeight="1" thickBot="1" x14ac:dyDescent="0.25">
      <c r="B27" s="163" t="s">
        <v>291</v>
      </c>
      <c r="C27" s="21"/>
      <c r="D27" s="21" t="s">
        <v>33</v>
      </c>
      <c r="E27" s="21" t="s">
        <v>25</v>
      </c>
      <c r="F27" s="21" t="s">
        <v>25</v>
      </c>
      <c r="G27" s="21" t="s">
        <v>25</v>
      </c>
      <c r="H27" s="21" t="s">
        <v>25</v>
      </c>
      <c r="I27" s="21" t="s">
        <v>25</v>
      </c>
      <c r="J27" s="35"/>
      <c r="K27" s="41"/>
      <c r="L27" s="41"/>
      <c r="M27" s="57">
        <v>43831</v>
      </c>
      <c r="N27" s="41"/>
      <c r="O27" s="58" t="s">
        <v>34</v>
      </c>
      <c r="P27" s="38">
        <v>43871</v>
      </c>
      <c r="Q27" s="70" t="s">
        <v>37</v>
      </c>
      <c r="R27" s="70"/>
      <c r="S27" s="71">
        <v>43862</v>
      </c>
      <c r="T27" s="70" t="s">
        <v>33</v>
      </c>
      <c r="U27" s="89" t="s">
        <v>170</v>
      </c>
      <c r="V27" s="90"/>
      <c r="W27" s="70"/>
      <c r="X27" s="70"/>
      <c r="Y27" s="71"/>
      <c r="Z27" s="70"/>
      <c r="AA27" s="72" t="s">
        <v>170</v>
      </c>
      <c r="AB27" s="114"/>
      <c r="AC27" s="115"/>
      <c r="AD27" s="113" t="s">
        <v>37</v>
      </c>
      <c r="AE27" s="113"/>
      <c r="AF27" s="115"/>
      <c r="AG27" s="113"/>
      <c r="AH27" s="113" t="s">
        <v>170</v>
      </c>
      <c r="AI27" s="140"/>
      <c r="AJ27" s="115"/>
      <c r="AK27" s="113"/>
      <c r="AL27" s="141">
        <v>44403</v>
      </c>
      <c r="AM27" s="166">
        <v>0</v>
      </c>
      <c r="AN27" s="166" t="s">
        <v>170</v>
      </c>
      <c r="AO27" s="166">
        <v>0</v>
      </c>
      <c r="AQ27" s="16"/>
      <c r="AR27" s="16"/>
    </row>
    <row r="28" spans="2:46" ht="20.100000000000001" customHeight="1" thickBot="1" x14ac:dyDescent="0.25">
      <c r="B28" s="163" t="s">
        <v>292</v>
      </c>
      <c r="C28" s="21"/>
      <c r="D28" s="21" t="s">
        <v>233</v>
      </c>
      <c r="E28" s="21" t="s">
        <v>179</v>
      </c>
      <c r="F28" s="21" t="s">
        <v>234</v>
      </c>
      <c r="G28" s="25" t="s">
        <v>179</v>
      </c>
      <c r="H28" s="25" t="s">
        <v>182</v>
      </c>
      <c r="I28" s="61" t="s">
        <v>174</v>
      </c>
      <c r="J28" s="62"/>
      <c r="K28" s="63"/>
      <c r="L28" s="63"/>
      <c r="M28" s="64">
        <v>43831</v>
      </c>
      <c r="N28" s="50" t="s">
        <v>175</v>
      </c>
      <c r="O28" s="53" t="s">
        <v>235</v>
      </c>
      <c r="P28" s="65"/>
      <c r="Q28" s="96"/>
      <c r="R28" s="96"/>
      <c r="S28" s="97">
        <v>43862</v>
      </c>
      <c r="T28" s="83" t="s">
        <v>233</v>
      </c>
      <c r="U28" s="98" t="s">
        <v>236</v>
      </c>
      <c r="V28" s="99"/>
      <c r="W28" s="96"/>
      <c r="X28" s="96"/>
      <c r="Y28" s="121">
        <v>43924</v>
      </c>
      <c r="Z28" s="83" t="s">
        <v>234</v>
      </c>
      <c r="AA28" s="84" t="s">
        <v>237</v>
      </c>
      <c r="AB28" s="122" t="e">
        <f>1000000*0.0055/单耗数据!#REF!</f>
        <v>#REF!</v>
      </c>
      <c r="AC28" s="123"/>
      <c r="AD28" s="123"/>
      <c r="AE28" s="123"/>
      <c r="AF28" s="115">
        <v>43950</v>
      </c>
      <c r="AG28" s="113" t="s">
        <v>179</v>
      </c>
      <c r="AH28" s="113" t="s">
        <v>238</v>
      </c>
      <c r="AI28" s="140">
        <f>1000000*0.0045/51011.3</f>
        <v>8.8215748275382116E-2</v>
      </c>
      <c r="AJ28" s="123"/>
      <c r="AK28" s="123"/>
      <c r="AL28" s="141">
        <v>44403</v>
      </c>
      <c r="AM28" s="166">
        <v>4</v>
      </c>
      <c r="AN28" s="166" t="s">
        <v>239</v>
      </c>
      <c r="AO28" s="166">
        <f>1000*AM28/单耗数据!D749</f>
        <v>8.4687907005714755E-2</v>
      </c>
      <c r="AQ28" s="16"/>
      <c r="AR28" s="16"/>
    </row>
    <row r="29" spans="2:46" ht="41.25" customHeight="1" thickTop="1" x14ac:dyDescent="0.2">
      <c r="B29" s="164" t="s">
        <v>272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195" t="s">
        <v>271</v>
      </c>
      <c r="AM29" s="195"/>
      <c r="AN29" s="195"/>
      <c r="AO29" s="195"/>
      <c r="AQ29" s="16"/>
      <c r="AR29" s="16"/>
    </row>
    <row r="30" spans="2:46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142" t="s">
        <v>240</v>
      </c>
      <c r="AM30" s="196" t="s">
        <v>241</v>
      </c>
      <c r="AN30" s="196"/>
      <c r="AO30" s="197"/>
      <c r="AP30" s="196"/>
      <c r="AQ30" s="196"/>
      <c r="AR30" s="196"/>
    </row>
    <row r="31" spans="2:46" x14ac:dyDescent="0.2">
      <c r="B31" s="25" t="s">
        <v>132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141">
        <v>44403</v>
      </c>
      <c r="AM31" s="28" t="s">
        <v>242</v>
      </c>
      <c r="AN31" s="28" t="s">
        <v>108</v>
      </c>
      <c r="AO31" s="196"/>
      <c r="AP31" s="196"/>
      <c r="AQ31" s="196"/>
      <c r="AR31" s="196"/>
    </row>
    <row r="32" spans="2:46" x14ac:dyDescent="0.2">
      <c r="B32" s="28" t="s">
        <v>158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141">
        <v>44403</v>
      </c>
      <c r="AM32" s="28" t="s">
        <v>243</v>
      </c>
      <c r="AN32" s="28" t="s">
        <v>244</v>
      </c>
      <c r="AO32" s="196"/>
      <c r="AP32" s="196"/>
      <c r="AQ32" s="196"/>
      <c r="AR32" s="196"/>
    </row>
    <row r="33" spans="2:44" x14ac:dyDescent="0.2">
      <c r="B33" s="28">
        <v>71301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141">
        <v>44403</v>
      </c>
      <c r="AM33" s="143" t="s">
        <v>245</v>
      </c>
      <c r="AN33" s="28" t="s">
        <v>246</v>
      </c>
      <c r="AO33" s="199"/>
      <c r="AP33" s="200"/>
      <c r="AQ33" s="200"/>
      <c r="AR33" s="200"/>
    </row>
    <row r="34" spans="2:44" ht="32.1" customHeight="1" x14ac:dyDescent="0.2">
      <c r="B34" s="28">
        <v>71302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141">
        <v>44403</v>
      </c>
      <c r="AM34" s="143" t="s">
        <v>247</v>
      </c>
      <c r="AN34" s="165" t="s">
        <v>276</v>
      </c>
      <c r="AO34" s="201" t="s">
        <v>281</v>
      </c>
      <c r="AP34" s="198"/>
      <c r="AQ34" s="198"/>
      <c r="AR34" s="198"/>
    </row>
    <row r="35" spans="2:44" ht="33.950000000000003" customHeight="1" x14ac:dyDescent="0.2">
      <c r="B35" s="28">
        <v>71305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141">
        <v>44403</v>
      </c>
      <c r="AM35" s="143" t="s">
        <v>248</v>
      </c>
      <c r="AN35" s="165" t="s">
        <v>277</v>
      </c>
      <c r="AO35" s="201" t="s">
        <v>275</v>
      </c>
      <c r="AP35" s="198"/>
      <c r="AQ35" s="198"/>
      <c r="AR35" s="198"/>
    </row>
    <row r="36" spans="2:44" x14ac:dyDescent="0.2">
      <c r="B36" s="28" t="s">
        <v>249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141">
        <v>44403</v>
      </c>
      <c r="AM36" s="28" t="s">
        <v>250</v>
      </c>
      <c r="AN36" s="28" t="s">
        <v>50</v>
      </c>
      <c r="AO36" s="196"/>
      <c r="AP36" s="196"/>
      <c r="AQ36" s="196"/>
      <c r="AR36" s="196"/>
    </row>
    <row r="37" spans="2:44" ht="30.95" customHeight="1" x14ac:dyDescent="0.2">
      <c r="B37" s="28" t="s">
        <v>166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141">
        <v>44403</v>
      </c>
      <c r="AM37" s="165" t="s">
        <v>278</v>
      </c>
      <c r="AN37" s="165" t="s">
        <v>279</v>
      </c>
      <c r="AO37" s="201" t="s">
        <v>280</v>
      </c>
      <c r="AP37" s="198"/>
      <c r="AQ37" s="198"/>
      <c r="AR37" s="198"/>
    </row>
    <row r="38" spans="2:44" ht="44.25" customHeight="1" x14ac:dyDescent="0.2">
      <c r="B38" s="28" t="s">
        <v>251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141">
        <v>44403</v>
      </c>
      <c r="AM38" s="28" t="s">
        <v>252</v>
      </c>
      <c r="AN38" s="143" t="s">
        <v>253</v>
      </c>
      <c r="AO38" s="198"/>
      <c r="AP38" s="198"/>
      <c r="AQ38" s="198"/>
      <c r="AR38" s="198"/>
    </row>
    <row r="39" spans="2:44" ht="23.1" customHeight="1" x14ac:dyDescent="0.2">
      <c r="B39" s="27" t="s">
        <v>151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141">
        <v>44403</v>
      </c>
      <c r="AM39" s="28">
        <v>0</v>
      </c>
      <c r="AN39" s="28"/>
      <c r="AO39" s="198"/>
      <c r="AP39" s="198"/>
      <c r="AQ39" s="198"/>
      <c r="AR39" s="198"/>
    </row>
  </sheetData>
  <mergeCells count="22">
    <mergeCell ref="AO38:AR38"/>
    <mergeCell ref="AO39:AR39"/>
    <mergeCell ref="AO33:AR33"/>
    <mergeCell ref="AO34:AR34"/>
    <mergeCell ref="AO35:AR35"/>
    <mergeCell ref="AO36:AR36"/>
    <mergeCell ref="AO37:AR37"/>
    <mergeCell ref="AL29:AO29"/>
    <mergeCell ref="AM30:AN30"/>
    <mergeCell ref="AO30:AR30"/>
    <mergeCell ref="AO31:AR31"/>
    <mergeCell ref="AO32:AR32"/>
    <mergeCell ref="J15:O15"/>
    <mergeCell ref="P15:U15"/>
    <mergeCell ref="V15:AB15"/>
    <mergeCell ref="AC15:AI15"/>
    <mergeCell ref="AJ15:AO15"/>
    <mergeCell ref="J1:O1"/>
    <mergeCell ref="P1:U1"/>
    <mergeCell ref="V1:AB1"/>
    <mergeCell ref="AC1:AH1"/>
    <mergeCell ref="AI1:AN1"/>
  </mergeCells>
  <phoneticPr fontId="12" type="noConversion"/>
  <pageMargins left="0.69930555555555596" right="0.69930555555555596" top="0.75" bottom="0.75" header="0.3" footer="0.3"/>
  <pageSetup paperSize="9" scale="4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9"/>
  <sheetViews>
    <sheetView workbookViewId="0">
      <pane xSplit="1" ySplit="3" topLeftCell="G4" activePane="bottomRight" state="frozen"/>
      <selection pane="topRight"/>
      <selection pane="bottomLeft"/>
      <selection pane="bottomRight" activeCell="A679" sqref="A679"/>
    </sheetView>
  </sheetViews>
  <sheetFormatPr defaultColWidth="9" defaultRowHeight="14.25" x14ac:dyDescent="0.2"/>
  <cols>
    <col min="1" max="3" width="20.5" style="3" customWidth="1"/>
    <col min="4" max="4" width="25" style="3" customWidth="1"/>
    <col min="5" max="8" width="20.5" style="3" customWidth="1"/>
    <col min="9" max="9" width="19.25" style="3" customWidth="1"/>
    <col min="10" max="10" width="11.625" style="3" customWidth="1"/>
    <col min="11" max="12" width="20.5" style="3" customWidth="1"/>
    <col min="13" max="13" width="19.25" style="3" customWidth="1"/>
    <col min="14" max="16384" width="9" style="3"/>
  </cols>
  <sheetData>
    <row r="1" spans="1:13" x14ac:dyDescent="0.2">
      <c r="A1" s="4" t="str">
        <f>灵活焦化!AP15</f>
        <v>06/26/2021 00:00:00</v>
      </c>
      <c r="B1" s="5"/>
    </row>
    <row r="2" spans="1:13" x14ac:dyDescent="0.2">
      <c r="A2" s="4" t="str">
        <f>灵活焦化!AP16</f>
        <v>07/26/2021 00:00:00</v>
      </c>
      <c r="B2" s="5" t="s">
        <v>254</v>
      </c>
      <c r="C2" s="3" t="s">
        <v>255</v>
      </c>
      <c r="D2" s="3" t="s">
        <v>256</v>
      </c>
      <c r="E2" s="3" t="s">
        <v>257</v>
      </c>
      <c r="F2" s="3" t="s">
        <v>258</v>
      </c>
      <c r="G2" s="3" t="s">
        <v>259</v>
      </c>
      <c r="H2" s="3" t="s">
        <v>260</v>
      </c>
      <c r="I2" s="3" t="s">
        <v>261</v>
      </c>
      <c r="J2" s="9" t="s">
        <v>262</v>
      </c>
      <c r="K2" s="10"/>
      <c r="L2" s="10"/>
      <c r="M2" s="10"/>
    </row>
    <row r="3" spans="1:13" x14ac:dyDescent="0.2">
      <c r="A3" s="5"/>
      <c r="B3" s="6" t="s">
        <v>263</v>
      </c>
      <c r="C3" s="6" t="s">
        <v>264</v>
      </c>
      <c r="D3" s="6" t="s">
        <v>265</v>
      </c>
      <c r="E3" s="6" t="s">
        <v>266</v>
      </c>
      <c r="F3" s="6" t="s">
        <v>267</v>
      </c>
      <c r="G3" s="6" t="s">
        <v>268</v>
      </c>
      <c r="H3" s="6" t="s">
        <v>269</v>
      </c>
      <c r="I3" s="6" t="s">
        <v>270</v>
      </c>
      <c r="J3" s="6"/>
      <c r="K3" s="11"/>
      <c r="L3" s="11"/>
      <c r="M3" s="11"/>
    </row>
    <row r="4" spans="1:13" x14ac:dyDescent="0.2">
      <c r="A4" s="7">
        <f t="array" ref="A4:B723">_xll.PIAdvCalcDat(单耗数据!$B$3,单耗数据!$A$1,单耗数据!$A$2,"1h","average (time-weighted)","time-weighted",0,1,65,"")</f>
        <v>44373</v>
      </c>
      <c r="B4" s="8">
        <v>60.00207519129232</v>
      </c>
      <c r="C4" s="8">
        <f t="array" ref="C4:C723">_xll.PIAdvCalcDat(单耗数据!$C$3,单耗数据!$A$1,单耗数据!$A$2,"1h","average (time-weighted)","time-weighted",0,1,64,"")</f>
        <v>52.751929199034734</v>
      </c>
      <c r="D4" s="8">
        <f t="array" ref="D4:D723">_xll.PIAdvCalcDat(单耗数据!$D$3,单耗数据!$A$1,单耗数据!$A$2,"1h","average (time-weighted)","time-weighted",0,1,64,"")</f>
        <v>69.569028332398602</v>
      </c>
      <c r="E4" s="8">
        <f t="array" ref="E4:E723">_xll.PIAdvCalcDat(单耗数据!$E$3,单耗数据!$A$1,单耗数据!$A$2,"1h","average (time-weighted)","time-weighted",0,1,64,"")</f>
        <v>369.96953938342267</v>
      </c>
      <c r="F4" s="8">
        <f t="array" ref="F4:F723">_xll.PIAdvCalcDat(单耗数据!$F$3,单耗数据!$A$1,单耗数据!$A$2,"1h","average (time-weighted)","time-weighted",0,1,64,"")</f>
        <v>385.0148762294001</v>
      </c>
      <c r="G4" s="8">
        <f t="array" ref="G4:G723">_xll.PIAdvCalcDat(单耗数据!$G$3,单耗数据!$A$1,单耗数据!$A$2,"1h","average (time-weighted)","time-weighted",0,1,64,"")</f>
        <v>63.569515395578797</v>
      </c>
      <c r="H4" s="8">
        <f t="array" ref="H4:H723">_xll.PIAdvCalcDat(单耗数据!$H$3,单耗数据!$A$1,单耗数据!$A$2,"1h","average (time-weighted)","time-weighted",0,1,64,"")</f>
        <v>57.995745230271183</v>
      </c>
      <c r="I4" s="8">
        <f t="array" ref="I4:I723">_xll.PIAdvCalcDat(单耗数据!$I$3,单耗数据!$A$1,单耗数据!$A$2,"1h","average (time-weighted)","time-weighted",0,1,64,"")</f>
        <v>15.821200940072647</v>
      </c>
      <c r="J4" s="3">
        <f>G4+H4-I4</f>
        <v>105.74405968577734</v>
      </c>
    </row>
    <row r="5" spans="1:13" x14ac:dyDescent="0.2">
      <c r="A5" s="7">
        <v>44373.041666666664</v>
      </c>
      <c r="B5" s="8">
        <v>60.004512405229129</v>
      </c>
      <c r="C5" s="8">
        <v>53.663460059411705</v>
      </c>
      <c r="D5" s="8">
        <v>70.023710857634072</v>
      </c>
      <c r="E5" s="8">
        <v>370.14829166351933</v>
      </c>
      <c r="F5" s="8">
        <v>384.97300926896355</v>
      </c>
      <c r="G5" s="8">
        <v>63.339442752488473</v>
      </c>
      <c r="H5" s="8">
        <v>57.99887208505023</v>
      </c>
      <c r="I5" s="8">
        <v>16.080808701102757</v>
      </c>
      <c r="J5" s="3">
        <f t="shared" ref="J5:J68" si="0">G5+H5-I5</f>
        <v>105.25750613643595</v>
      </c>
    </row>
    <row r="6" spans="1:13" x14ac:dyDescent="0.2">
      <c r="A6" s="7">
        <v>44373.083333333336</v>
      </c>
      <c r="B6" s="8">
        <v>59.984420005097427</v>
      </c>
      <c r="C6" s="8">
        <v>53.065454220957811</v>
      </c>
      <c r="D6" s="8">
        <v>69.562239515601831</v>
      </c>
      <c r="E6" s="8">
        <v>369.97749153828948</v>
      </c>
      <c r="F6" s="8">
        <v>385.01440591687413</v>
      </c>
      <c r="G6" s="8">
        <v>61.999924997495853</v>
      </c>
      <c r="H6" s="8">
        <v>58.688431864144817</v>
      </c>
      <c r="I6" s="8">
        <v>16.207627407045486</v>
      </c>
      <c r="J6" s="3">
        <f t="shared" si="0"/>
        <v>104.48072945459518</v>
      </c>
    </row>
    <row r="7" spans="1:13" x14ac:dyDescent="0.2">
      <c r="A7" s="7">
        <v>44373.125</v>
      </c>
      <c r="B7" s="8">
        <v>60.329176101842521</v>
      </c>
      <c r="C7" s="8">
        <v>52.56996704899182</v>
      </c>
      <c r="D7" s="8">
        <v>69.618980675278024</v>
      </c>
      <c r="E7" s="8">
        <v>369.84395159049711</v>
      </c>
      <c r="F7" s="8">
        <v>384.99418070846122</v>
      </c>
      <c r="G7" s="8">
        <v>61.991577374026818</v>
      </c>
      <c r="H7" s="8">
        <v>58.998998027888788</v>
      </c>
      <c r="I7" s="8">
        <v>16.07018131945199</v>
      </c>
      <c r="J7" s="3">
        <f t="shared" si="0"/>
        <v>104.92039408246362</v>
      </c>
    </row>
    <row r="8" spans="1:13" x14ac:dyDescent="0.2">
      <c r="A8" s="7">
        <v>44373.166666666664</v>
      </c>
      <c r="B8" s="8">
        <v>60.999585467508282</v>
      </c>
      <c r="C8" s="8">
        <v>53.586805099443268</v>
      </c>
      <c r="D8" s="8">
        <v>69.907639951707452</v>
      </c>
      <c r="E8" s="8">
        <v>369.8930107325005</v>
      </c>
      <c r="F8" s="8">
        <v>385.04357538427911</v>
      </c>
      <c r="G8" s="8">
        <v>60.900454542260654</v>
      </c>
      <c r="H8" s="8">
        <v>59.002135436607304</v>
      </c>
      <c r="I8" s="8">
        <v>16.020733092153421</v>
      </c>
      <c r="J8" s="3">
        <f t="shared" si="0"/>
        <v>103.88185688671453</v>
      </c>
    </row>
    <row r="9" spans="1:13" x14ac:dyDescent="0.2">
      <c r="A9" s="7">
        <v>44373.208333333336</v>
      </c>
      <c r="B9" s="8">
        <v>60.976428746825036</v>
      </c>
      <c r="C9" s="8">
        <v>54.580937710838384</v>
      </c>
      <c r="D9" s="8">
        <v>70.016698665267356</v>
      </c>
      <c r="E9" s="8">
        <v>369.97891704706228</v>
      </c>
      <c r="F9" s="8">
        <v>384.97478792537601</v>
      </c>
      <c r="G9" s="8">
        <v>59.995126766965321</v>
      </c>
      <c r="H9" s="8">
        <v>59.003029264409236</v>
      </c>
      <c r="I9" s="8">
        <v>16.048156273434042</v>
      </c>
      <c r="J9" s="3">
        <f t="shared" si="0"/>
        <v>102.9499997579405</v>
      </c>
    </row>
    <row r="10" spans="1:13" x14ac:dyDescent="0.2">
      <c r="A10" s="7">
        <v>44373.25</v>
      </c>
      <c r="B10" s="8">
        <v>61.001032017212452</v>
      </c>
      <c r="C10" s="8">
        <v>53.181658101698204</v>
      </c>
      <c r="D10" s="8">
        <v>69.745164732747298</v>
      </c>
      <c r="E10" s="8">
        <v>369.87097511034017</v>
      </c>
      <c r="F10" s="8">
        <v>385.03467896049426</v>
      </c>
      <c r="G10" s="8">
        <v>60.008346323942277</v>
      </c>
      <c r="H10" s="8">
        <v>59.519169339536262</v>
      </c>
      <c r="I10" s="8">
        <v>15.849694127013782</v>
      </c>
      <c r="J10" s="3">
        <f t="shared" si="0"/>
        <v>103.67782153646476</v>
      </c>
    </row>
    <row r="11" spans="1:13" x14ac:dyDescent="0.2">
      <c r="A11" s="7">
        <v>44373.291666666664</v>
      </c>
      <c r="B11" s="8">
        <v>60.987909240251142</v>
      </c>
      <c r="C11" s="8">
        <v>53.885442385334429</v>
      </c>
      <c r="D11" s="8">
        <v>70.0792990302471</v>
      </c>
      <c r="E11" s="8">
        <v>369.96900267367715</v>
      </c>
      <c r="F11" s="8">
        <v>384.95746176210804</v>
      </c>
      <c r="G11" s="8">
        <v>60.909682942392195</v>
      </c>
      <c r="H11" s="8">
        <v>60.000472625845092</v>
      </c>
      <c r="I11" s="8">
        <v>15.91101043298948</v>
      </c>
      <c r="J11" s="3">
        <f t="shared" si="0"/>
        <v>104.9991451352478</v>
      </c>
    </row>
    <row r="12" spans="1:13" x14ac:dyDescent="0.2">
      <c r="A12" s="7">
        <v>44373.333333333336</v>
      </c>
      <c r="B12" s="8">
        <v>61.000658706425654</v>
      </c>
      <c r="C12" s="8">
        <v>51.694567361135576</v>
      </c>
      <c r="D12" s="8">
        <v>69.490089921834425</v>
      </c>
      <c r="E12" s="8">
        <v>369.97051829236869</v>
      </c>
      <c r="F12" s="8">
        <v>384.99600214519785</v>
      </c>
      <c r="G12" s="8">
        <v>62.4836566235928</v>
      </c>
      <c r="H12" s="8">
        <v>59.999123890937192</v>
      </c>
      <c r="I12" s="8">
        <v>16.007375711590388</v>
      </c>
      <c r="J12" s="3">
        <f t="shared" si="0"/>
        <v>106.47540480293961</v>
      </c>
    </row>
    <row r="13" spans="1:13" x14ac:dyDescent="0.2">
      <c r="A13" s="7">
        <v>44373.375</v>
      </c>
      <c r="B13" s="8">
        <v>60.991067910017449</v>
      </c>
      <c r="C13" s="8">
        <v>53.619728298264718</v>
      </c>
      <c r="D13" s="8">
        <v>70.178343445257084</v>
      </c>
      <c r="E13" s="8">
        <v>370.14132620605238</v>
      </c>
      <c r="F13" s="8">
        <v>385.02383645026453</v>
      </c>
      <c r="G13" s="8">
        <v>62.758840894386168</v>
      </c>
      <c r="H13" s="8">
        <v>60.000653246766063</v>
      </c>
      <c r="I13" s="8">
        <v>16.056513122898412</v>
      </c>
      <c r="J13" s="3">
        <f t="shared" si="0"/>
        <v>106.70298101825382</v>
      </c>
    </row>
    <row r="14" spans="1:13" x14ac:dyDescent="0.2">
      <c r="A14" s="7">
        <v>44373.416666666664</v>
      </c>
      <c r="B14" s="8">
        <v>61.009541825280401</v>
      </c>
      <c r="C14" s="8">
        <v>53.919933160408661</v>
      </c>
      <c r="D14" s="8">
        <v>70.223359410503306</v>
      </c>
      <c r="E14" s="8">
        <v>370.20898952351428</v>
      </c>
      <c r="F14" s="8">
        <v>384.90656300513189</v>
      </c>
      <c r="G14" s="8">
        <v>61.095816811029735</v>
      </c>
      <c r="H14" s="8">
        <v>60.006889562535378</v>
      </c>
      <c r="I14" s="8">
        <v>15.977801110297595</v>
      </c>
      <c r="J14" s="3">
        <f t="shared" si="0"/>
        <v>105.12490526326752</v>
      </c>
    </row>
    <row r="15" spans="1:13" x14ac:dyDescent="0.2">
      <c r="A15" s="7">
        <v>44373.458333333336</v>
      </c>
      <c r="B15" s="8">
        <v>61.004062416036724</v>
      </c>
      <c r="C15" s="8">
        <v>51.443322639214088</v>
      </c>
      <c r="D15" s="8">
        <v>70.156698754869183</v>
      </c>
      <c r="E15" s="8">
        <v>370.16712068553159</v>
      </c>
      <c r="F15" s="8">
        <v>384.99019293301802</v>
      </c>
      <c r="G15" s="8">
        <v>60.993129757052372</v>
      </c>
      <c r="H15" s="8">
        <v>59.997198384247504</v>
      </c>
      <c r="I15" s="8">
        <v>16.452977600833716</v>
      </c>
      <c r="J15" s="3">
        <f t="shared" si="0"/>
        <v>104.53735054046615</v>
      </c>
    </row>
    <row r="16" spans="1:13" x14ac:dyDescent="0.2">
      <c r="A16" s="7">
        <v>44373.5</v>
      </c>
      <c r="B16" s="8">
        <v>62.494890909503674</v>
      </c>
      <c r="C16" s="8">
        <v>51.590174379612449</v>
      </c>
      <c r="D16" s="8">
        <v>70.227387751162453</v>
      </c>
      <c r="E16" s="8">
        <v>369.90472962786419</v>
      </c>
      <c r="F16" s="8">
        <v>384.95839930753533</v>
      </c>
      <c r="G16" s="8">
        <v>61.481825001694091</v>
      </c>
      <c r="H16" s="8">
        <v>59.999840842624785</v>
      </c>
      <c r="I16" s="8">
        <v>15.941391247920187</v>
      </c>
      <c r="J16" s="3">
        <f t="shared" si="0"/>
        <v>105.54027459639869</v>
      </c>
    </row>
    <row r="17" spans="1:10" x14ac:dyDescent="0.2">
      <c r="A17" s="7">
        <v>44373.541666666664</v>
      </c>
      <c r="B17" s="8">
        <v>62.907571186499617</v>
      </c>
      <c r="C17" s="8">
        <v>51.555452438087926</v>
      </c>
      <c r="D17" s="8">
        <v>70.108551305517651</v>
      </c>
      <c r="E17" s="8">
        <v>369.9978300590231</v>
      </c>
      <c r="F17" s="8">
        <v>385.00649132134822</v>
      </c>
      <c r="G17" s="8">
        <v>64.305338983515696</v>
      </c>
      <c r="H17" s="8">
        <v>59.993828679837378</v>
      </c>
      <c r="I17" s="8">
        <v>16.240941943665497</v>
      </c>
      <c r="J17" s="3">
        <f t="shared" si="0"/>
        <v>108.05822571968758</v>
      </c>
    </row>
    <row r="18" spans="1:10" x14ac:dyDescent="0.2">
      <c r="A18" s="7">
        <v>44373.583333333336</v>
      </c>
      <c r="B18" s="8">
        <v>63.064790984266502</v>
      </c>
      <c r="C18" s="8">
        <v>53.547830557773509</v>
      </c>
      <c r="D18" s="8">
        <v>70.285602445465784</v>
      </c>
      <c r="E18" s="8">
        <v>370.11984457522527</v>
      </c>
      <c r="F18" s="8">
        <v>384.97855877349218</v>
      </c>
      <c r="G18" s="8">
        <v>63.909623827868522</v>
      </c>
      <c r="H18" s="8">
        <v>60.005011017549613</v>
      </c>
      <c r="I18" s="8">
        <v>16.562559204803588</v>
      </c>
      <c r="J18" s="3">
        <f t="shared" si="0"/>
        <v>107.35207564061454</v>
      </c>
    </row>
    <row r="19" spans="1:10" x14ac:dyDescent="0.2">
      <c r="A19" s="7">
        <v>44373.625</v>
      </c>
      <c r="B19" s="8">
        <v>62.983353291199229</v>
      </c>
      <c r="C19" s="8">
        <v>52.079147427147063</v>
      </c>
      <c r="D19" s="8">
        <v>69.815092294863689</v>
      </c>
      <c r="E19" s="8">
        <v>370.18407759418943</v>
      </c>
      <c r="F19" s="8">
        <v>384.97595582868996</v>
      </c>
      <c r="G19" s="8">
        <v>63.496048634786014</v>
      </c>
      <c r="H19" s="8">
        <v>60.007022717712644</v>
      </c>
      <c r="I19" s="8">
        <v>16.522927122859297</v>
      </c>
      <c r="J19" s="3">
        <f t="shared" si="0"/>
        <v>106.98014422963936</v>
      </c>
    </row>
    <row r="20" spans="1:10" x14ac:dyDescent="0.2">
      <c r="A20" s="7">
        <v>44373.666666666664</v>
      </c>
      <c r="B20" s="8">
        <v>62.977858810108025</v>
      </c>
      <c r="C20" s="8">
        <v>51.958502390156887</v>
      </c>
      <c r="D20" s="8">
        <v>69.656061983515357</v>
      </c>
      <c r="E20" s="8">
        <v>369.85013478688182</v>
      </c>
      <c r="F20" s="8">
        <v>385.03480002475953</v>
      </c>
      <c r="G20" s="8">
        <v>62.806251918642552</v>
      </c>
      <c r="H20" s="8">
        <v>59.999128713737413</v>
      </c>
      <c r="I20" s="8">
        <v>16.512734974915009</v>
      </c>
      <c r="J20" s="3">
        <f t="shared" si="0"/>
        <v>106.29264565746496</v>
      </c>
    </row>
    <row r="21" spans="1:10" x14ac:dyDescent="0.2">
      <c r="A21" s="7">
        <v>44373.708333333336</v>
      </c>
      <c r="B21" s="8">
        <v>63.010025571765127</v>
      </c>
      <c r="C21" s="8">
        <v>51.611589670294777</v>
      </c>
      <c r="D21" s="8">
        <v>70.139726058670689</v>
      </c>
      <c r="E21" s="8">
        <v>369.92659893861935</v>
      </c>
      <c r="F21" s="8">
        <v>384.958212459604</v>
      </c>
      <c r="G21" s="8">
        <v>62.595584533342659</v>
      </c>
      <c r="H21" s="8">
        <v>59.998029102174897</v>
      </c>
      <c r="I21" s="8">
        <v>16.39299329879325</v>
      </c>
      <c r="J21" s="3">
        <f t="shared" si="0"/>
        <v>106.20062033672431</v>
      </c>
    </row>
    <row r="22" spans="1:10" x14ac:dyDescent="0.2">
      <c r="A22" s="7">
        <v>44373.75</v>
      </c>
      <c r="B22" s="8">
        <v>62.959299279419419</v>
      </c>
      <c r="C22" s="8">
        <v>52.677875411182242</v>
      </c>
      <c r="D22" s="8">
        <v>70.832502862884496</v>
      </c>
      <c r="E22" s="8">
        <v>370.05553301122245</v>
      </c>
      <c r="F22" s="8">
        <v>384.96432900352403</v>
      </c>
      <c r="G22" s="8">
        <v>62.59710707186985</v>
      </c>
      <c r="H22" s="8">
        <v>60.003368722714917</v>
      </c>
      <c r="I22" s="8">
        <v>16.390217257147718</v>
      </c>
      <c r="J22" s="3">
        <f t="shared" si="0"/>
        <v>106.21025853743706</v>
      </c>
    </row>
    <row r="23" spans="1:10" x14ac:dyDescent="0.2">
      <c r="A23" s="7">
        <v>44373.791666666664</v>
      </c>
      <c r="B23" s="8">
        <v>63.028798062451159</v>
      </c>
      <c r="C23" s="8">
        <v>51.643515116436127</v>
      </c>
      <c r="D23" s="8">
        <v>70.077025296002162</v>
      </c>
      <c r="E23" s="8">
        <v>370.04114964210697</v>
      </c>
      <c r="F23" s="8">
        <v>385.00715026178671</v>
      </c>
      <c r="G23" s="8">
        <v>62.59736385233527</v>
      </c>
      <c r="H23" s="8">
        <v>60.003141316724928</v>
      </c>
      <c r="I23" s="8">
        <v>16.200190403989367</v>
      </c>
      <c r="J23" s="3">
        <f t="shared" si="0"/>
        <v>106.40031476507083</v>
      </c>
    </row>
    <row r="24" spans="1:10" x14ac:dyDescent="0.2">
      <c r="A24" s="7">
        <v>44373.833333333336</v>
      </c>
      <c r="B24" s="8">
        <v>62.968905545261272</v>
      </c>
      <c r="C24" s="8">
        <v>51.635083058241484</v>
      </c>
      <c r="D24" s="8">
        <v>69.967209298681439</v>
      </c>
      <c r="E24" s="8">
        <v>370.0375464643908</v>
      </c>
      <c r="F24" s="8">
        <v>384.98621590299064</v>
      </c>
      <c r="G24" s="8">
        <v>60.50624509901025</v>
      </c>
      <c r="H24" s="8">
        <v>60.007754955380435</v>
      </c>
      <c r="I24" s="8">
        <v>16.160151006454754</v>
      </c>
      <c r="J24" s="3">
        <f t="shared" si="0"/>
        <v>104.35384904793594</v>
      </c>
    </row>
    <row r="25" spans="1:10" x14ac:dyDescent="0.2">
      <c r="A25" s="7">
        <v>44373.875</v>
      </c>
      <c r="B25" s="8">
        <v>63.158926600456553</v>
      </c>
      <c r="C25" s="8">
        <v>51.950021153009651</v>
      </c>
      <c r="D25" s="8">
        <v>69.776316549430291</v>
      </c>
      <c r="E25" s="8">
        <v>370.09515641053633</v>
      </c>
      <c r="F25" s="8">
        <v>384.93430917452594</v>
      </c>
      <c r="G25" s="8">
        <v>57.995889044512296</v>
      </c>
      <c r="H25" s="8">
        <v>60.005671309373248</v>
      </c>
      <c r="I25" s="8">
        <v>16.123313418860263</v>
      </c>
      <c r="J25" s="3">
        <f t="shared" si="0"/>
        <v>101.87824693502527</v>
      </c>
    </row>
    <row r="26" spans="1:10" x14ac:dyDescent="0.2">
      <c r="A26" s="7">
        <v>44373.916666666664</v>
      </c>
      <c r="B26" s="8">
        <v>62.921167401621027</v>
      </c>
      <c r="C26" s="8">
        <v>51.813455270756485</v>
      </c>
      <c r="D26" s="8">
        <v>69.826699909863265</v>
      </c>
      <c r="E26" s="8">
        <v>370.04361754114092</v>
      </c>
      <c r="F26" s="8">
        <v>385.00579563245526</v>
      </c>
      <c r="G26" s="8">
        <v>58.003467052458468</v>
      </c>
      <c r="H26" s="8">
        <v>60.007579451807509</v>
      </c>
      <c r="I26" s="8">
        <v>16.155253047489481</v>
      </c>
      <c r="J26" s="3">
        <f t="shared" si="0"/>
        <v>101.8557934567765</v>
      </c>
    </row>
    <row r="27" spans="1:10" x14ac:dyDescent="0.2">
      <c r="A27" s="7">
        <v>44373.958333333336</v>
      </c>
      <c r="B27" s="8">
        <v>63.033359328556784</v>
      </c>
      <c r="C27" s="8">
        <v>51.669615931713409</v>
      </c>
      <c r="D27" s="8">
        <v>69.923119407286549</v>
      </c>
      <c r="E27" s="8">
        <v>370.0020561061088</v>
      </c>
      <c r="F27" s="8">
        <v>385.03696243719014</v>
      </c>
      <c r="G27" s="8">
        <v>58.749490564896909</v>
      </c>
      <c r="H27" s="8">
        <v>60.003592267262185</v>
      </c>
      <c r="I27" s="8">
        <v>16.156182907883412</v>
      </c>
      <c r="J27" s="3">
        <f t="shared" si="0"/>
        <v>102.59689992427568</v>
      </c>
    </row>
    <row r="28" spans="1:10" x14ac:dyDescent="0.2">
      <c r="A28" s="7">
        <v>44374</v>
      </c>
      <c r="B28" s="8">
        <v>62.955321915660441</v>
      </c>
      <c r="C28" s="8">
        <v>52.362736445122202</v>
      </c>
      <c r="D28" s="8">
        <v>70.015299249604681</v>
      </c>
      <c r="E28" s="8">
        <v>370.03429348565277</v>
      </c>
      <c r="F28" s="8">
        <v>384.98134115839258</v>
      </c>
      <c r="G28" s="8">
        <v>60.606334103182391</v>
      </c>
      <c r="H28" s="8">
        <v>59.998046213995096</v>
      </c>
      <c r="I28" s="8">
        <v>16.85398816303163</v>
      </c>
      <c r="J28" s="3">
        <f t="shared" si="0"/>
        <v>103.75039215414586</v>
      </c>
    </row>
    <row r="29" spans="1:10" x14ac:dyDescent="0.2">
      <c r="A29" s="7">
        <v>44374.041666666664</v>
      </c>
      <c r="B29" s="8">
        <v>62.970436233029048</v>
      </c>
      <c r="C29" s="8">
        <v>53.371996658699175</v>
      </c>
      <c r="D29" s="8">
        <v>69.84894303823873</v>
      </c>
      <c r="E29" s="8">
        <v>369.95859249586601</v>
      </c>
      <c r="F29" s="8">
        <v>384.94905556796715</v>
      </c>
      <c r="G29" s="8">
        <v>60.998735878409803</v>
      </c>
      <c r="H29" s="8">
        <v>60.003505004320388</v>
      </c>
      <c r="I29" s="8">
        <v>17.566468444539876</v>
      </c>
      <c r="J29" s="3">
        <f t="shared" si="0"/>
        <v>103.43577243819031</v>
      </c>
    </row>
    <row r="30" spans="1:10" x14ac:dyDescent="0.2">
      <c r="A30" s="7">
        <v>44374.083333333336</v>
      </c>
      <c r="B30" s="8">
        <v>62.887401272283071</v>
      </c>
      <c r="C30" s="8">
        <v>51.920990410983798</v>
      </c>
      <c r="D30" s="8">
        <v>69.871764134288625</v>
      </c>
      <c r="E30" s="8">
        <v>369.99645943295894</v>
      </c>
      <c r="F30" s="8">
        <v>385.06757817812638</v>
      </c>
      <c r="G30" s="8">
        <v>60.709684549670833</v>
      </c>
      <c r="H30" s="8">
        <v>59.993548999336539</v>
      </c>
      <c r="I30" s="8">
        <v>16.041336916855801</v>
      </c>
      <c r="J30" s="3">
        <f t="shared" si="0"/>
        <v>104.66189663215157</v>
      </c>
    </row>
    <row r="31" spans="1:10" x14ac:dyDescent="0.2">
      <c r="A31" s="7">
        <v>44374.125</v>
      </c>
      <c r="B31" s="8">
        <v>63.137180792979002</v>
      </c>
      <c r="C31" s="8">
        <v>53.419314375819134</v>
      </c>
      <c r="D31" s="8">
        <v>69.86733977776386</v>
      </c>
      <c r="E31" s="8">
        <v>369.9052920818977</v>
      </c>
      <c r="F31" s="8">
        <v>385.00570381054877</v>
      </c>
      <c r="G31" s="8">
        <v>60.006726127625008</v>
      </c>
      <c r="H31" s="8">
        <v>60.006028279826793</v>
      </c>
      <c r="I31" s="8">
        <v>15.972578665646692</v>
      </c>
      <c r="J31" s="3">
        <f t="shared" si="0"/>
        <v>104.04017574180511</v>
      </c>
    </row>
    <row r="32" spans="1:10" x14ac:dyDescent="0.2">
      <c r="A32" s="7">
        <v>44374.166666666664</v>
      </c>
      <c r="B32" s="8">
        <v>63.011492628222577</v>
      </c>
      <c r="C32" s="8">
        <v>51.207425255495181</v>
      </c>
      <c r="D32" s="8">
        <v>69.29183990689603</v>
      </c>
      <c r="E32" s="8">
        <v>369.9327187579724</v>
      </c>
      <c r="F32" s="8">
        <v>384.97803412856393</v>
      </c>
      <c r="G32" s="8">
        <v>59.41161715845427</v>
      </c>
      <c r="H32" s="8">
        <v>59.9984932399474</v>
      </c>
      <c r="I32" s="8">
        <v>15.903861782074431</v>
      </c>
      <c r="J32" s="3">
        <f t="shared" si="0"/>
        <v>103.50624861632724</v>
      </c>
    </row>
    <row r="33" spans="1:10" x14ac:dyDescent="0.2">
      <c r="A33" s="7">
        <v>44374.208333333336</v>
      </c>
      <c r="B33" s="8">
        <v>62.949717752918986</v>
      </c>
      <c r="C33" s="8">
        <v>53.247124507723122</v>
      </c>
      <c r="D33" s="8">
        <v>69.703872882159104</v>
      </c>
      <c r="E33" s="8">
        <v>369.97331365649018</v>
      </c>
      <c r="F33" s="8">
        <v>384.98129063709365</v>
      </c>
      <c r="G33" s="8">
        <v>58.994869183719629</v>
      </c>
      <c r="H33" s="8">
        <v>59.99901418609732</v>
      </c>
      <c r="I33" s="8">
        <v>15.983429370292866</v>
      </c>
      <c r="J33" s="3">
        <f t="shared" si="0"/>
        <v>103.01045399952409</v>
      </c>
    </row>
    <row r="34" spans="1:10" x14ac:dyDescent="0.2">
      <c r="A34" s="7">
        <v>44374.25</v>
      </c>
      <c r="B34" s="8">
        <v>63.029275802046548</v>
      </c>
      <c r="C34" s="8">
        <v>51.457208465351805</v>
      </c>
      <c r="D34" s="8">
        <v>69.414741558871597</v>
      </c>
      <c r="E34" s="8">
        <v>370.00200548600498</v>
      </c>
      <c r="F34" s="8">
        <v>384.95802472251427</v>
      </c>
      <c r="G34" s="8">
        <v>58.988333892107121</v>
      </c>
      <c r="H34" s="8">
        <v>60.004067802307382</v>
      </c>
      <c r="I34" s="8">
        <v>15.95627795446743</v>
      </c>
      <c r="J34" s="3">
        <f t="shared" si="0"/>
        <v>103.03612373994707</v>
      </c>
    </row>
    <row r="35" spans="1:10" x14ac:dyDescent="0.2">
      <c r="A35" s="7">
        <v>44374.291666666664</v>
      </c>
      <c r="B35" s="8">
        <v>63.018939017223374</v>
      </c>
      <c r="C35" s="8">
        <v>52.203949775920144</v>
      </c>
      <c r="D35" s="8">
        <v>69.725476220281394</v>
      </c>
      <c r="E35" s="8">
        <v>370.04778282871899</v>
      </c>
      <c r="F35" s="8">
        <v>384.97740659823421</v>
      </c>
      <c r="G35" s="8">
        <v>59.008304244334155</v>
      </c>
      <c r="H35" s="8">
        <v>59.996719776432812</v>
      </c>
      <c r="I35" s="8">
        <v>15.998476867798301</v>
      </c>
      <c r="J35" s="3">
        <f t="shared" si="0"/>
        <v>103.00654715296866</v>
      </c>
    </row>
    <row r="36" spans="1:10" x14ac:dyDescent="0.2">
      <c r="A36" s="7">
        <v>44374.333333333336</v>
      </c>
      <c r="B36" s="8">
        <v>63.010183539537763</v>
      </c>
      <c r="C36" s="8">
        <v>52.767245880644964</v>
      </c>
      <c r="D36" s="8">
        <v>69.623414225423573</v>
      </c>
      <c r="E36" s="8">
        <v>370.05040464494857</v>
      </c>
      <c r="F36" s="8">
        <v>384.99929568714839</v>
      </c>
      <c r="G36" s="8">
        <v>58.99996481759247</v>
      </c>
      <c r="H36" s="8">
        <v>60.002062330313862</v>
      </c>
      <c r="I36" s="8">
        <v>16.045771089957217</v>
      </c>
      <c r="J36" s="3">
        <f t="shared" si="0"/>
        <v>102.95625605794912</v>
      </c>
    </row>
    <row r="37" spans="1:10" x14ac:dyDescent="0.2">
      <c r="A37" s="7">
        <v>44374.375</v>
      </c>
      <c r="B37" s="8">
        <v>63.007812782120276</v>
      </c>
      <c r="C37" s="8">
        <v>53.23180375988445</v>
      </c>
      <c r="D37" s="8">
        <v>69.708646395171627</v>
      </c>
      <c r="E37" s="8">
        <v>369.96477661785747</v>
      </c>
      <c r="F37" s="8">
        <v>384.99679600999769</v>
      </c>
      <c r="G37" s="8">
        <v>58.994988833133363</v>
      </c>
      <c r="H37" s="8">
        <v>60.001600756331769</v>
      </c>
      <c r="I37" s="8">
        <v>15.9292187090246</v>
      </c>
      <c r="J37" s="3">
        <f t="shared" si="0"/>
        <v>103.06737088044054</v>
      </c>
    </row>
    <row r="38" spans="1:10" x14ac:dyDescent="0.2">
      <c r="A38" s="7">
        <v>44374.416666666664</v>
      </c>
      <c r="B38" s="8">
        <v>63.010492474247052</v>
      </c>
      <c r="C38" s="8">
        <v>53.445401399616905</v>
      </c>
      <c r="D38" s="8">
        <v>69.025056660802193</v>
      </c>
      <c r="E38" s="8">
        <v>370.03140930963627</v>
      </c>
      <c r="F38" s="8">
        <v>384.94042221448512</v>
      </c>
      <c r="G38" s="8">
        <v>59.007400273771751</v>
      </c>
      <c r="H38" s="8">
        <v>60.004800936218125</v>
      </c>
      <c r="I38" s="8">
        <v>15.771808232235202</v>
      </c>
      <c r="J38" s="3">
        <f t="shared" si="0"/>
        <v>103.24039297775468</v>
      </c>
    </row>
    <row r="39" spans="1:10" x14ac:dyDescent="0.2">
      <c r="A39" s="7">
        <v>44374.458333333336</v>
      </c>
      <c r="B39" s="8">
        <v>63.002266660218787</v>
      </c>
      <c r="C39" s="8">
        <v>51.361797659947719</v>
      </c>
      <c r="D39" s="8">
        <v>68.895719235997376</v>
      </c>
      <c r="E39" s="8">
        <v>370.22291540447884</v>
      </c>
      <c r="F39" s="8">
        <v>384.99897357071632</v>
      </c>
      <c r="G39" s="8">
        <v>58.995627657207613</v>
      </c>
      <c r="H39" s="8">
        <v>60.000027827465317</v>
      </c>
      <c r="I39" s="8">
        <v>16.323760261097725</v>
      </c>
      <c r="J39" s="3">
        <f t="shared" si="0"/>
        <v>102.67189522357521</v>
      </c>
    </row>
    <row r="40" spans="1:10" x14ac:dyDescent="0.2">
      <c r="A40" s="7">
        <v>44374.5</v>
      </c>
      <c r="B40" s="8">
        <v>62.97691380838225</v>
      </c>
      <c r="C40" s="8">
        <v>52.104612030645676</v>
      </c>
      <c r="D40" s="8">
        <v>69.124859809438547</v>
      </c>
      <c r="E40" s="8">
        <v>369.87610347769834</v>
      </c>
      <c r="F40" s="8">
        <v>384.96319971256281</v>
      </c>
      <c r="G40" s="8">
        <v>60.023798225855003</v>
      </c>
      <c r="H40" s="8">
        <v>60.000569747563972</v>
      </c>
      <c r="I40" s="8">
        <v>15.646147770551988</v>
      </c>
      <c r="J40" s="3">
        <f t="shared" si="0"/>
        <v>104.37822020286698</v>
      </c>
    </row>
    <row r="41" spans="1:10" x14ac:dyDescent="0.2">
      <c r="A41" s="7">
        <v>44374.541666666664</v>
      </c>
      <c r="B41" s="8">
        <v>62.994945040040733</v>
      </c>
      <c r="C41" s="8">
        <v>52.742939253613486</v>
      </c>
      <c r="D41" s="8">
        <v>69.489692421909481</v>
      </c>
      <c r="E41" s="8">
        <v>370.03478771475596</v>
      </c>
      <c r="F41" s="8">
        <v>385.00032701713263</v>
      </c>
      <c r="G41" s="8">
        <v>60.596489253234935</v>
      </c>
      <c r="H41" s="8">
        <v>60.004235637765312</v>
      </c>
      <c r="I41" s="8">
        <v>16.192816091559237</v>
      </c>
      <c r="J41" s="3">
        <f t="shared" si="0"/>
        <v>104.40790879944102</v>
      </c>
    </row>
    <row r="42" spans="1:10" x14ac:dyDescent="0.2">
      <c r="A42" s="7">
        <v>44374.583333333336</v>
      </c>
      <c r="B42" s="8">
        <v>62.987570159748799</v>
      </c>
      <c r="C42" s="8">
        <v>51.875287756557547</v>
      </c>
      <c r="D42" s="8">
        <v>68.723854203765711</v>
      </c>
      <c r="E42" s="8">
        <v>369.73646406194143</v>
      </c>
      <c r="F42" s="8">
        <v>385.01904985808352</v>
      </c>
      <c r="G42" s="8">
        <v>60.604141487959922</v>
      </c>
      <c r="H42" s="8">
        <v>59.993706199230836</v>
      </c>
      <c r="I42" s="8">
        <v>16.402845146914043</v>
      </c>
      <c r="J42" s="3">
        <f t="shared" si="0"/>
        <v>104.1950025402767</v>
      </c>
    </row>
    <row r="43" spans="1:10" x14ac:dyDescent="0.2">
      <c r="A43" s="7">
        <v>44374.625</v>
      </c>
      <c r="B43" s="8">
        <v>63.069257248241293</v>
      </c>
      <c r="C43" s="8">
        <v>51.582763270013189</v>
      </c>
      <c r="D43" s="8">
        <v>69.051984376668898</v>
      </c>
      <c r="E43" s="8">
        <v>369.88608618621311</v>
      </c>
      <c r="F43" s="8">
        <v>384.96116973080814</v>
      </c>
      <c r="G43" s="8">
        <v>60.596044982845861</v>
      </c>
      <c r="H43" s="8">
        <v>60.001313964985243</v>
      </c>
      <c r="I43" s="8">
        <v>16.357191179482228</v>
      </c>
      <c r="J43" s="3">
        <f t="shared" si="0"/>
        <v>104.24016776834888</v>
      </c>
    </row>
    <row r="44" spans="1:10" x14ac:dyDescent="0.2">
      <c r="A44" s="7">
        <v>44374.666666666664</v>
      </c>
      <c r="B44" s="8">
        <v>63.06951931220172</v>
      </c>
      <c r="C44" s="8">
        <v>52.920867137179755</v>
      </c>
      <c r="D44" s="8">
        <v>69.438498878080665</v>
      </c>
      <c r="E44" s="8">
        <v>369.89948499844604</v>
      </c>
      <c r="F44" s="8">
        <v>384.99804054412692</v>
      </c>
      <c r="G44" s="8">
        <v>60.5983101226701</v>
      </c>
      <c r="H44" s="8">
        <v>58.773703527672836</v>
      </c>
      <c r="I44" s="8">
        <v>16.314201463999652</v>
      </c>
      <c r="J44" s="3">
        <f t="shared" si="0"/>
        <v>103.05781218634328</v>
      </c>
    </row>
    <row r="45" spans="1:10" x14ac:dyDescent="0.2">
      <c r="A45" s="7">
        <v>44374.708333333336</v>
      </c>
      <c r="B45" s="8">
        <v>63.103186955111191</v>
      </c>
      <c r="C45" s="8">
        <v>52.429399213793772</v>
      </c>
      <c r="D45" s="8">
        <v>68.940629570877704</v>
      </c>
      <c r="E45" s="8">
        <v>369.61631430508129</v>
      </c>
      <c r="F45" s="8">
        <v>385.01971058371504</v>
      </c>
      <c r="G45" s="8">
        <v>60.601664924896696</v>
      </c>
      <c r="H45" s="8">
        <v>57.998397282257905</v>
      </c>
      <c r="I45" s="8">
        <v>16.34528518596828</v>
      </c>
      <c r="J45" s="3">
        <f t="shared" si="0"/>
        <v>102.25477702118631</v>
      </c>
    </row>
    <row r="46" spans="1:10" x14ac:dyDescent="0.2">
      <c r="A46" s="7">
        <v>44374.75</v>
      </c>
      <c r="B46" s="8">
        <v>62.972096798169062</v>
      </c>
      <c r="C46" s="8">
        <v>54.461078070111121</v>
      </c>
      <c r="D46" s="8">
        <v>69.789698278570398</v>
      </c>
      <c r="E46" s="8">
        <v>370.02479513660757</v>
      </c>
      <c r="F46" s="8">
        <v>385.01077226099352</v>
      </c>
      <c r="G46" s="8">
        <v>60.597285690225434</v>
      </c>
      <c r="H46" s="8">
        <v>58.000303853009711</v>
      </c>
      <c r="I46" s="8">
        <v>15.978698090771367</v>
      </c>
      <c r="J46" s="3">
        <f t="shared" si="0"/>
        <v>102.61889145246377</v>
      </c>
    </row>
    <row r="47" spans="1:10" x14ac:dyDescent="0.2">
      <c r="A47" s="7">
        <v>44374.791666666664</v>
      </c>
      <c r="B47" s="8">
        <v>62.996439789097174</v>
      </c>
      <c r="C47" s="8">
        <v>51.205282957929853</v>
      </c>
      <c r="D47" s="8">
        <v>68.988386946871628</v>
      </c>
      <c r="E47" s="8">
        <v>369.89924483767726</v>
      </c>
      <c r="F47" s="8">
        <v>384.99818104201682</v>
      </c>
      <c r="G47" s="8">
        <v>60.600637474776775</v>
      </c>
      <c r="H47" s="8">
        <v>57.998635825539075</v>
      </c>
      <c r="I47" s="8">
        <v>15.746174671276867</v>
      </c>
      <c r="J47" s="3">
        <f t="shared" si="0"/>
        <v>102.85309862903898</v>
      </c>
    </row>
    <row r="48" spans="1:10" x14ac:dyDescent="0.2">
      <c r="A48" s="7">
        <v>44374.833333333336</v>
      </c>
      <c r="B48" s="8">
        <v>63.009730762606829</v>
      </c>
      <c r="C48" s="8">
        <v>54.542050128530086</v>
      </c>
      <c r="D48" s="8">
        <v>69.775866597338009</v>
      </c>
      <c r="E48" s="8">
        <v>370.03893854681519</v>
      </c>
      <c r="F48" s="8">
        <v>384.95877927970855</v>
      </c>
      <c r="G48" s="8">
        <v>60.693721352022536</v>
      </c>
      <c r="H48" s="8">
        <v>57.995625352423005</v>
      </c>
      <c r="I48" s="8">
        <v>15.649436221945827</v>
      </c>
      <c r="J48" s="3">
        <f t="shared" si="0"/>
        <v>103.03991048249972</v>
      </c>
    </row>
    <row r="49" spans="1:10" x14ac:dyDescent="0.2">
      <c r="A49" s="7">
        <v>44374.875</v>
      </c>
      <c r="B49" s="8">
        <v>63.005770180942299</v>
      </c>
      <c r="C49" s="8">
        <v>51.752525451891074</v>
      </c>
      <c r="D49" s="8">
        <v>68.803773139543281</v>
      </c>
      <c r="E49" s="8">
        <v>370.10178075561453</v>
      </c>
      <c r="F49" s="8">
        <v>385.04171089042597</v>
      </c>
      <c r="G49" s="8">
        <v>62.064937265868096</v>
      </c>
      <c r="H49" s="8">
        <v>57.998269303354867</v>
      </c>
      <c r="I49" s="8">
        <v>15.594064910942659</v>
      </c>
      <c r="J49" s="3">
        <f t="shared" si="0"/>
        <v>104.46914165828029</v>
      </c>
    </row>
    <row r="50" spans="1:10" x14ac:dyDescent="0.2">
      <c r="A50" s="7">
        <v>44374.916666666664</v>
      </c>
      <c r="B50" s="8">
        <v>62.838773006492382</v>
      </c>
      <c r="C50" s="8">
        <v>51.99131610911661</v>
      </c>
      <c r="D50" s="8">
        <v>69.294486570766253</v>
      </c>
      <c r="E50" s="8">
        <v>370.07950129634054</v>
      </c>
      <c r="F50" s="8">
        <v>384.95467832104714</v>
      </c>
      <c r="G50" s="8">
        <v>62.563409996188987</v>
      </c>
      <c r="H50" s="8">
        <v>58.000357987225804</v>
      </c>
      <c r="I50" s="8">
        <v>15.520096415466311</v>
      </c>
      <c r="J50" s="3">
        <f t="shared" si="0"/>
        <v>105.04367156794848</v>
      </c>
    </row>
    <row r="51" spans="1:10" x14ac:dyDescent="0.2">
      <c r="A51" s="7">
        <v>44374.958333333336</v>
      </c>
      <c r="B51" s="8">
        <v>62.968481788593216</v>
      </c>
      <c r="C51" s="8">
        <v>52.543499698371676</v>
      </c>
      <c r="D51" s="8">
        <v>69.247575410334548</v>
      </c>
      <c r="E51" s="8">
        <v>369.92797395810032</v>
      </c>
      <c r="F51" s="8">
        <v>385.02506228962238</v>
      </c>
      <c r="G51" s="8">
        <v>62.988757644840319</v>
      </c>
      <c r="H51" s="8">
        <v>58.001103891830489</v>
      </c>
      <c r="I51" s="8">
        <v>15.657466344765032</v>
      </c>
      <c r="J51" s="3">
        <f t="shared" si="0"/>
        <v>105.33239519190579</v>
      </c>
    </row>
    <row r="52" spans="1:10" x14ac:dyDescent="0.2">
      <c r="A52" s="7">
        <v>44375</v>
      </c>
      <c r="B52" s="8">
        <v>62.978326589477476</v>
      </c>
      <c r="C52" s="8">
        <v>53.054511645052727</v>
      </c>
      <c r="D52" s="8">
        <v>69.25877996488947</v>
      </c>
      <c r="E52" s="8">
        <v>370.17053743618243</v>
      </c>
      <c r="F52" s="8">
        <v>384.96112886941347</v>
      </c>
      <c r="G52" s="8">
        <v>62.983631992871445</v>
      </c>
      <c r="H52" s="8">
        <v>58.00204536416291</v>
      </c>
      <c r="I52" s="8">
        <v>15.672935291565462</v>
      </c>
      <c r="J52" s="3">
        <f t="shared" si="0"/>
        <v>105.31274206546888</v>
      </c>
    </row>
    <row r="53" spans="1:10" x14ac:dyDescent="0.2">
      <c r="A53" s="7">
        <v>44375.041666666664</v>
      </c>
      <c r="B53" s="8">
        <v>63.032510967941001</v>
      </c>
      <c r="C53" s="8">
        <v>54.503278024379448</v>
      </c>
      <c r="D53" s="8">
        <v>69.555294717622232</v>
      </c>
      <c r="E53" s="8">
        <v>370.01630550136844</v>
      </c>
      <c r="F53" s="8">
        <v>384.99340342177999</v>
      </c>
      <c r="G53" s="8">
        <v>63.014223953413378</v>
      </c>
      <c r="H53" s="8">
        <v>58.005317831918767</v>
      </c>
      <c r="I53" s="8">
        <v>15.711209967858291</v>
      </c>
      <c r="J53" s="3">
        <f t="shared" si="0"/>
        <v>105.30833181747384</v>
      </c>
    </row>
    <row r="54" spans="1:10" x14ac:dyDescent="0.2">
      <c r="A54" s="7">
        <v>44375.083333333336</v>
      </c>
      <c r="B54" s="8">
        <v>62.944299458257838</v>
      </c>
      <c r="C54" s="8">
        <v>53.884378187098712</v>
      </c>
      <c r="D54" s="8">
        <v>68.950856442784655</v>
      </c>
      <c r="E54" s="8">
        <v>369.98701977226199</v>
      </c>
      <c r="F54" s="8">
        <v>384.96163316535115</v>
      </c>
      <c r="G54" s="8">
        <v>63.002162421363302</v>
      </c>
      <c r="H54" s="8">
        <v>58.00414081351424</v>
      </c>
      <c r="I54" s="8">
        <v>15.596592419604425</v>
      </c>
      <c r="J54" s="3">
        <f t="shared" si="0"/>
        <v>105.40971081527313</v>
      </c>
    </row>
    <row r="55" spans="1:10" x14ac:dyDescent="0.2">
      <c r="A55" s="7">
        <v>44375.125</v>
      </c>
      <c r="B55" s="8">
        <v>63.021653518362825</v>
      </c>
      <c r="C55" s="8">
        <v>52.131470689932399</v>
      </c>
      <c r="D55" s="8">
        <v>68.844073299165984</v>
      </c>
      <c r="E55" s="8">
        <v>369.90191775312468</v>
      </c>
      <c r="F55" s="8">
        <v>384.99250352732088</v>
      </c>
      <c r="G55" s="8">
        <v>62.988842833201261</v>
      </c>
      <c r="H55" s="8">
        <v>57.996987274435135</v>
      </c>
      <c r="I55" s="8">
        <v>15.543644505421927</v>
      </c>
      <c r="J55" s="3">
        <f t="shared" si="0"/>
        <v>105.44218560221447</v>
      </c>
    </row>
    <row r="56" spans="1:10" x14ac:dyDescent="0.2">
      <c r="A56" s="7">
        <v>44375.166666666664</v>
      </c>
      <c r="B56" s="8">
        <v>62.999423081265235</v>
      </c>
      <c r="C56" s="8">
        <v>52.547810235019099</v>
      </c>
      <c r="D56" s="8">
        <v>69.064175605117995</v>
      </c>
      <c r="E56" s="8">
        <v>369.99105366526987</v>
      </c>
      <c r="F56" s="8">
        <v>385.03818120881749</v>
      </c>
      <c r="G56" s="8">
        <v>63.323366277386604</v>
      </c>
      <c r="H56" s="8">
        <v>57.996174021702515</v>
      </c>
      <c r="I56" s="8">
        <v>15.517577499711013</v>
      </c>
      <c r="J56" s="3">
        <f t="shared" si="0"/>
        <v>105.8019627993781</v>
      </c>
    </row>
    <row r="57" spans="1:10" x14ac:dyDescent="0.2">
      <c r="A57" s="7">
        <v>44375.208333333336</v>
      </c>
      <c r="B57" s="8">
        <v>63.022213628569155</v>
      </c>
      <c r="C57" s="8">
        <v>52.313664246361682</v>
      </c>
      <c r="D57" s="8">
        <v>69.223729808764119</v>
      </c>
      <c r="E57" s="8">
        <v>369.89098702728944</v>
      </c>
      <c r="F57" s="8">
        <v>385.04695314099973</v>
      </c>
      <c r="G57" s="8">
        <v>63.995196478052918</v>
      </c>
      <c r="H57" s="8">
        <v>58.00440220758432</v>
      </c>
      <c r="I57" s="8">
        <v>15.554297567567597</v>
      </c>
      <c r="J57" s="3">
        <f t="shared" si="0"/>
        <v>106.44530111806964</v>
      </c>
    </row>
    <row r="58" spans="1:10" x14ac:dyDescent="0.2">
      <c r="A58" s="7">
        <v>44375.25</v>
      </c>
      <c r="B58" s="8">
        <v>63.008263924619307</v>
      </c>
      <c r="C58" s="8">
        <v>52.446790565517247</v>
      </c>
      <c r="D58" s="8">
        <v>69.296193085305731</v>
      </c>
      <c r="E58" s="8">
        <v>369.99072522899405</v>
      </c>
      <c r="F58" s="8">
        <v>384.98399592517217</v>
      </c>
      <c r="G58" s="8">
        <v>63.986539571495229</v>
      </c>
      <c r="H58" s="8">
        <v>57.997658697722493</v>
      </c>
      <c r="I58" s="8">
        <v>15.488711723923682</v>
      </c>
      <c r="J58" s="3">
        <f t="shared" si="0"/>
        <v>106.49548654529404</v>
      </c>
    </row>
    <row r="59" spans="1:10" x14ac:dyDescent="0.2">
      <c r="A59" s="7">
        <v>44375.291666666664</v>
      </c>
      <c r="B59" s="8">
        <v>62.502848047608779</v>
      </c>
      <c r="C59" s="8">
        <v>53.48343151453674</v>
      </c>
      <c r="D59" s="8">
        <v>69.93346087961784</v>
      </c>
      <c r="E59" s="8">
        <v>370.11913776635879</v>
      </c>
      <c r="F59" s="8">
        <v>385.02729126493409</v>
      </c>
      <c r="G59" s="8">
        <v>64.383044681214812</v>
      </c>
      <c r="H59" s="8">
        <v>58.002830613119293</v>
      </c>
      <c r="I59" s="8">
        <v>15.533213046079412</v>
      </c>
      <c r="J59" s="3">
        <f t="shared" si="0"/>
        <v>106.8526622482547</v>
      </c>
    </row>
    <row r="60" spans="1:10" x14ac:dyDescent="0.2">
      <c r="A60" s="7">
        <v>44375.333333333336</v>
      </c>
      <c r="B60" s="8">
        <v>61.567100725828723</v>
      </c>
      <c r="C60" s="8">
        <v>52.312417456497791</v>
      </c>
      <c r="D60" s="8">
        <v>69.726306187212117</v>
      </c>
      <c r="E60" s="8">
        <v>370.10960327226178</v>
      </c>
      <c r="F60" s="8">
        <v>385.00232818787566</v>
      </c>
      <c r="G60" s="8">
        <v>65.0029703072898</v>
      </c>
      <c r="H60" s="8">
        <v>58.282652118705222</v>
      </c>
      <c r="I60" s="8">
        <v>15.854123840593978</v>
      </c>
      <c r="J60" s="3">
        <f t="shared" si="0"/>
        <v>107.43149858540104</v>
      </c>
    </row>
    <row r="61" spans="1:10" x14ac:dyDescent="0.2">
      <c r="A61" s="7">
        <v>44375.375</v>
      </c>
      <c r="B61" s="8">
        <v>60.448033207903435</v>
      </c>
      <c r="C61" s="8">
        <v>51.915533966175779</v>
      </c>
      <c r="D61" s="8">
        <v>69.117334233293306</v>
      </c>
      <c r="E61" s="8">
        <v>369.97910309668941</v>
      </c>
      <c r="F61" s="8">
        <v>385.02901863271148</v>
      </c>
      <c r="G61" s="8">
        <v>65.00826531633777</v>
      </c>
      <c r="H61" s="8">
        <v>59.099472551489889</v>
      </c>
      <c r="I61" s="8">
        <v>16.321370377816454</v>
      </c>
      <c r="J61" s="3">
        <f t="shared" si="0"/>
        <v>107.78636749001122</v>
      </c>
    </row>
    <row r="62" spans="1:10" x14ac:dyDescent="0.2">
      <c r="A62" s="7">
        <v>44375.416666666664</v>
      </c>
      <c r="B62" s="8">
        <v>58.831459597892199</v>
      </c>
      <c r="C62" s="8">
        <v>54.206747018139772</v>
      </c>
      <c r="D62" s="8">
        <v>69.054196850844789</v>
      </c>
      <c r="E62" s="8">
        <v>369.97224288032999</v>
      </c>
      <c r="F62" s="8">
        <v>385.00109533149191</v>
      </c>
      <c r="G62" s="8">
        <v>64.972987190099488</v>
      </c>
      <c r="H62" s="8">
        <v>59.101371864132041</v>
      </c>
      <c r="I62" s="8">
        <v>15.760650796572429</v>
      </c>
      <c r="J62" s="3">
        <f t="shared" si="0"/>
        <v>108.3137082576591</v>
      </c>
    </row>
    <row r="63" spans="1:10" x14ac:dyDescent="0.2">
      <c r="A63" s="7">
        <v>44375.458333333336</v>
      </c>
      <c r="B63" s="8">
        <v>59.751031187517349</v>
      </c>
      <c r="C63" s="8">
        <v>54.10592841342006</v>
      </c>
      <c r="D63" s="8">
        <v>69.743933387180476</v>
      </c>
      <c r="E63" s="8">
        <v>369.88567270095319</v>
      </c>
      <c r="F63" s="8">
        <v>385.00830140312667</v>
      </c>
      <c r="G63" s="8">
        <v>63.61509906059915</v>
      </c>
      <c r="H63" s="8">
        <v>59.104000324743424</v>
      </c>
      <c r="I63" s="8">
        <v>15.923652614923292</v>
      </c>
      <c r="J63" s="3">
        <f t="shared" si="0"/>
        <v>106.79544677041929</v>
      </c>
    </row>
    <row r="64" spans="1:10" x14ac:dyDescent="0.2">
      <c r="A64" s="7">
        <v>44375.5</v>
      </c>
      <c r="B64" s="8">
        <v>59.733820977570865</v>
      </c>
      <c r="C64" s="8">
        <v>51.794670090759901</v>
      </c>
      <c r="D64" s="8">
        <v>69.153210539415923</v>
      </c>
      <c r="E64" s="8">
        <v>370.01444889879576</v>
      </c>
      <c r="F64" s="8">
        <v>385.02825920964654</v>
      </c>
      <c r="G64" s="8">
        <v>63.204171211914797</v>
      </c>
      <c r="H64" s="8">
        <v>59.097241464097429</v>
      </c>
      <c r="I64" s="8">
        <v>15.693912247514366</v>
      </c>
      <c r="J64" s="3">
        <f t="shared" si="0"/>
        <v>106.60750042849787</v>
      </c>
    </row>
    <row r="65" spans="1:10" x14ac:dyDescent="0.2">
      <c r="A65" s="7">
        <v>44375.541666666664</v>
      </c>
      <c r="B65" s="8">
        <v>59.712152901220087</v>
      </c>
      <c r="C65" s="8">
        <v>51.832331292633476</v>
      </c>
      <c r="D65" s="8">
        <v>68.768585279678618</v>
      </c>
      <c r="E65" s="8">
        <v>369.99546728462394</v>
      </c>
      <c r="F65" s="8">
        <v>384.99497436224368</v>
      </c>
      <c r="G65" s="8">
        <v>63.004928880418525</v>
      </c>
      <c r="H65" s="8">
        <v>59.097007579570828</v>
      </c>
      <c r="I65" s="8">
        <v>16.135012879705219</v>
      </c>
      <c r="J65" s="3">
        <f t="shared" si="0"/>
        <v>105.96692358028415</v>
      </c>
    </row>
    <row r="66" spans="1:10" x14ac:dyDescent="0.2">
      <c r="A66" s="7">
        <v>44375.583333333336</v>
      </c>
      <c r="B66" s="8">
        <v>59.717247656796211</v>
      </c>
      <c r="C66" s="8">
        <v>51.804194913681712</v>
      </c>
      <c r="D66" s="8">
        <v>68.857848028307004</v>
      </c>
      <c r="E66" s="8">
        <v>370.02703890879468</v>
      </c>
      <c r="F66" s="8">
        <v>385.02425279123474</v>
      </c>
      <c r="G66" s="8">
        <v>62.925965321050782</v>
      </c>
      <c r="H66" s="8">
        <v>59.09854497010037</v>
      </c>
      <c r="I66" s="8">
        <v>16.38134800230798</v>
      </c>
      <c r="J66" s="3">
        <f t="shared" si="0"/>
        <v>105.64316228884317</v>
      </c>
    </row>
    <row r="67" spans="1:10" x14ac:dyDescent="0.2">
      <c r="A67" s="7">
        <v>44375.625</v>
      </c>
      <c r="B67" s="8">
        <v>59.794369484710316</v>
      </c>
      <c r="C67" s="8">
        <v>51.493650646913821</v>
      </c>
      <c r="D67" s="8">
        <v>68.797674098358158</v>
      </c>
      <c r="E67" s="8">
        <v>370.00440418209325</v>
      </c>
      <c r="F67" s="8">
        <v>385.00978267379378</v>
      </c>
      <c r="G67" s="8">
        <v>62.099330782624037</v>
      </c>
      <c r="H67" s="8">
        <v>58.999816241593585</v>
      </c>
      <c r="I67" s="8">
        <v>16.440234521261957</v>
      </c>
      <c r="J67" s="3">
        <f t="shared" si="0"/>
        <v>104.65891250295566</v>
      </c>
    </row>
    <row r="68" spans="1:10" x14ac:dyDescent="0.2">
      <c r="A68" s="7">
        <v>44375.666666666664</v>
      </c>
      <c r="B68" s="8">
        <v>59.792463397032371</v>
      </c>
      <c r="C68" s="8">
        <v>53.480111013032761</v>
      </c>
      <c r="D68" s="8">
        <v>57.228442572796759</v>
      </c>
      <c r="E68" s="8">
        <v>369.87694172842413</v>
      </c>
      <c r="F68" s="8">
        <v>275.33122732960112</v>
      </c>
      <c r="G68" s="8">
        <v>32.664160686385493</v>
      </c>
      <c r="H68" s="8">
        <v>36.229844396616606</v>
      </c>
      <c r="I68" s="8">
        <v>24.304892872062041</v>
      </c>
      <c r="J68" s="3">
        <f t="shared" si="0"/>
        <v>44.589112210940058</v>
      </c>
    </row>
    <row r="69" spans="1:10" x14ac:dyDescent="0.2">
      <c r="A69" s="7">
        <v>44375.708333333336</v>
      </c>
      <c r="B69" s="8">
        <v>59.768267712406683</v>
      </c>
      <c r="C69" s="8">
        <v>61.646340834418837</v>
      </c>
      <c r="D69" s="8">
        <v>36.206838256340873</v>
      </c>
      <c r="E69" s="8">
        <v>370.24465270334542</v>
      </c>
      <c r="F69" s="8">
        <v>192.75219773714136</v>
      </c>
      <c r="G69" s="8">
        <v>7.8136039895531598E-2</v>
      </c>
      <c r="H69" s="8">
        <v>43.645383281014432</v>
      </c>
      <c r="I69" s="8">
        <v>39.295786471983725</v>
      </c>
      <c r="J69" s="3">
        <f t="shared" ref="J69:J132" si="1">G69+H69-I69</f>
        <v>4.4277328489262402</v>
      </c>
    </row>
    <row r="70" spans="1:10" x14ac:dyDescent="0.2">
      <c r="A70" s="7">
        <v>44375.75</v>
      </c>
      <c r="B70" s="8">
        <v>59.835576627316833</v>
      </c>
      <c r="C70" s="8">
        <v>69.724022668951463</v>
      </c>
      <c r="D70" s="8">
        <v>57.278761722710378</v>
      </c>
      <c r="E70" s="8">
        <v>370.06961972792504</v>
      </c>
      <c r="F70" s="8">
        <v>380.2452764532984</v>
      </c>
      <c r="G70" s="8">
        <v>7.8954421230114008E-2</v>
      </c>
      <c r="H70" s="8">
        <v>39.325731836597264</v>
      </c>
      <c r="I70" s="8">
        <v>38.535418662987894</v>
      </c>
      <c r="J70" s="3">
        <f t="shared" si="1"/>
        <v>0.86926759483948501</v>
      </c>
    </row>
    <row r="71" spans="1:10" x14ac:dyDescent="0.2">
      <c r="A71" s="7">
        <v>44375.791666666664</v>
      </c>
      <c r="B71" s="8">
        <v>59.730151139604246</v>
      </c>
      <c r="C71" s="8">
        <v>70.234690820199575</v>
      </c>
      <c r="D71" s="8">
        <v>49.937794003869087</v>
      </c>
      <c r="E71" s="8">
        <v>369.94509512430693</v>
      </c>
      <c r="F71" s="8">
        <v>379.93189558190863</v>
      </c>
      <c r="G71" s="8">
        <v>38.507501601189503</v>
      </c>
      <c r="H71" s="8">
        <v>53.706319572244944</v>
      </c>
      <c r="I71" s="8">
        <v>29.490422695255926</v>
      </c>
      <c r="J71" s="3">
        <f t="shared" si="1"/>
        <v>62.72339847817851</v>
      </c>
    </row>
    <row r="72" spans="1:10" x14ac:dyDescent="0.2">
      <c r="A72" s="7">
        <v>44375.833333333336</v>
      </c>
      <c r="B72" s="8">
        <v>59.704313821465441</v>
      </c>
      <c r="C72" s="8">
        <v>49.877594345211818</v>
      </c>
      <c r="D72" s="8">
        <v>59.505328653426908</v>
      </c>
      <c r="E72" s="8">
        <v>369.87267958001996</v>
      </c>
      <c r="F72" s="8">
        <v>379.98439914035168</v>
      </c>
      <c r="G72" s="8">
        <v>76.704580058609423</v>
      </c>
      <c r="H72" s="8">
        <v>55.825998826565367</v>
      </c>
      <c r="I72" s="8">
        <v>20.805409058832723</v>
      </c>
      <c r="J72" s="3">
        <f t="shared" si="1"/>
        <v>111.72516982634208</v>
      </c>
    </row>
    <row r="73" spans="1:10" x14ac:dyDescent="0.2">
      <c r="A73" s="7">
        <v>44375.875</v>
      </c>
      <c r="B73" s="8">
        <v>59.693120277477412</v>
      </c>
      <c r="C73" s="8">
        <v>65.606249435000336</v>
      </c>
      <c r="D73" s="8">
        <v>62.280267585059548</v>
      </c>
      <c r="E73" s="8">
        <v>369.96530205695035</v>
      </c>
      <c r="F73" s="8">
        <v>379.97441718569542</v>
      </c>
      <c r="G73" s="8">
        <v>79.870564590105857</v>
      </c>
      <c r="H73" s="8">
        <v>56.507523181649482</v>
      </c>
      <c r="I73" s="8">
        <v>18.390916100254266</v>
      </c>
      <c r="J73" s="3">
        <f t="shared" si="1"/>
        <v>117.98717167150107</v>
      </c>
    </row>
    <row r="74" spans="1:10" x14ac:dyDescent="0.2">
      <c r="A74" s="7">
        <v>44375.916666666664</v>
      </c>
      <c r="B74" s="8">
        <v>59.721558137132412</v>
      </c>
      <c r="C74" s="8">
        <v>69.577862355790799</v>
      </c>
      <c r="D74" s="8">
        <v>64.873918565284143</v>
      </c>
      <c r="E74" s="8">
        <v>370.01015622327765</v>
      </c>
      <c r="F74" s="8">
        <v>380.01249358147589</v>
      </c>
      <c r="G74" s="8">
        <v>67.809369797437085</v>
      </c>
      <c r="H74" s="8">
        <v>55.266519099897153</v>
      </c>
      <c r="I74" s="8">
        <v>16.164680501580662</v>
      </c>
      <c r="J74" s="3">
        <f t="shared" si="1"/>
        <v>106.91120839575358</v>
      </c>
    </row>
    <row r="75" spans="1:10" x14ac:dyDescent="0.2">
      <c r="A75" s="7">
        <v>44375.958333333336</v>
      </c>
      <c r="B75" s="8">
        <v>59.688128370572521</v>
      </c>
      <c r="C75" s="8">
        <v>58.425564777467514</v>
      </c>
      <c r="D75" s="8">
        <v>66.473352441198855</v>
      </c>
      <c r="E75" s="8">
        <v>369.91322134196332</v>
      </c>
      <c r="F75" s="8">
        <v>379.96049259589893</v>
      </c>
      <c r="G75" s="8">
        <v>58.886356254149753</v>
      </c>
      <c r="H75" s="8">
        <v>52.585899128014375</v>
      </c>
      <c r="I75" s="8">
        <v>18.362534306579953</v>
      </c>
      <c r="J75" s="3">
        <f t="shared" si="1"/>
        <v>93.109721075584162</v>
      </c>
    </row>
    <row r="76" spans="1:10" x14ac:dyDescent="0.2">
      <c r="A76" s="7">
        <v>44376</v>
      </c>
      <c r="B76" s="8">
        <v>59.728887063393941</v>
      </c>
      <c r="C76" s="8">
        <v>51.343933007912483</v>
      </c>
      <c r="D76" s="8">
        <v>67.036301526546723</v>
      </c>
      <c r="E76" s="8">
        <v>369.86972750510699</v>
      </c>
      <c r="F76" s="8">
        <v>380.00957716874802</v>
      </c>
      <c r="G76" s="8">
        <v>59.211761315937686</v>
      </c>
      <c r="H76" s="8">
        <v>53.10632793975121</v>
      </c>
      <c r="I76" s="8">
        <v>16.391402220414413</v>
      </c>
      <c r="J76" s="3">
        <f t="shared" si="1"/>
        <v>95.926687035274483</v>
      </c>
    </row>
    <row r="77" spans="1:10" x14ac:dyDescent="0.2">
      <c r="A77" s="7">
        <v>44376.041666666664</v>
      </c>
      <c r="B77" s="8">
        <v>59.730586911476053</v>
      </c>
      <c r="C77" s="8">
        <v>51.366764961352928</v>
      </c>
      <c r="D77" s="8">
        <v>66.406297605720169</v>
      </c>
      <c r="E77" s="8">
        <v>370.0191009148059</v>
      </c>
      <c r="F77" s="8">
        <v>380.49124407299973</v>
      </c>
      <c r="G77" s="8">
        <v>58.562219693045122</v>
      </c>
      <c r="H77" s="8">
        <v>52.979638649462657</v>
      </c>
      <c r="I77" s="8">
        <v>16.344788370325841</v>
      </c>
      <c r="J77" s="3">
        <f t="shared" si="1"/>
        <v>95.197069972181936</v>
      </c>
    </row>
    <row r="78" spans="1:10" x14ac:dyDescent="0.2">
      <c r="A78" s="7">
        <v>44376.083333333336</v>
      </c>
      <c r="B78" s="8">
        <v>59.71445607316263</v>
      </c>
      <c r="C78" s="8">
        <v>50.572916455532749</v>
      </c>
      <c r="D78" s="8">
        <v>66.212314084218107</v>
      </c>
      <c r="E78" s="8">
        <v>370.14556109001472</v>
      </c>
      <c r="F78" s="8">
        <v>383.5208173140922</v>
      </c>
      <c r="G78" s="8">
        <v>59.916549757391721</v>
      </c>
      <c r="H78" s="8">
        <v>54.776610019818342</v>
      </c>
      <c r="I78" s="8">
        <v>19.038750695104547</v>
      </c>
      <c r="J78" s="3">
        <f t="shared" si="1"/>
        <v>95.654409082105531</v>
      </c>
    </row>
    <row r="79" spans="1:10" x14ac:dyDescent="0.2">
      <c r="A79" s="7">
        <v>44376.125</v>
      </c>
      <c r="B79" s="8">
        <v>59.726270202595238</v>
      </c>
      <c r="C79" s="8">
        <v>50.003219770421822</v>
      </c>
      <c r="D79" s="8">
        <v>65.935112032072666</v>
      </c>
      <c r="E79" s="8">
        <v>370.00334573467597</v>
      </c>
      <c r="F79" s="8">
        <v>383.98641637776979</v>
      </c>
      <c r="G79" s="8">
        <v>61.100393954472871</v>
      </c>
      <c r="H79" s="8">
        <v>55.460005957827235</v>
      </c>
      <c r="I79" s="8">
        <v>16.653523651576016</v>
      </c>
      <c r="J79" s="3">
        <f t="shared" si="1"/>
        <v>99.90687626072409</v>
      </c>
    </row>
    <row r="80" spans="1:10" x14ac:dyDescent="0.2">
      <c r="A80" s="7">
        <v>44376.166666666664</v>
      </c>
      <c r="B80" s="8">
        <v>59.738088224716613</v>
      </c>
      <c r="C80" s="8">
        <v>49.986396283878726</v>
      </c>
      <c r="D80" s="8">
        <v>65.937886650749007</v>
      </c>
      <c r="E80" s="8">
        <v>369.7986335886892</v>
      </c>
      <c r="F80" s="8">
        <v>384.61698997467846</v>
      </c>
      <c r="G80" s="8">
        <v>61.889337751888782</v>
      </c>
      <c r="H80" s="8">
        <v>53.977433375647088</v>
      </c>
      <c r="I80" s="8">
        <v>16.684326708768008</v>
      </c>
      <c r="J80" s="3">
        <f t="shared" si="1"/>
        <v>99.182444418767858</v>
      </c>
    </row>
    <row r="81" spans="1:10" x14ac:dyDescent="0.2">
      <c r="A81" s="7">
        <v>44376.208333333336</v>
      </c>
      <c r="B81" s="8">
        <v>59.729678413388193</v>
      </c>
      <c r="C81" s="8">
        <v>49.995033937556371</v>
      </c>
      <c r="D81" s="8">
        <v>65.914629299435731</v>
      </c>
      <c r="E81" s="8">
        <v>369.85110375588283</v>
      </c>
      <c r="F81" s="8">
        <v>384.99607530989687</v>
      </c>
      <c r="G81" s="8">
        <v>62.004763256315428</v>
      </c>
      <c r="H81" s="8">
        <v>53.978349867885555</v>
      </c>
      <c r="I81" s="8">
        <v>16.617719307939318</v>
      </c>
      <c r="J81" s="3">
        <f t="shared" si="1"/>
        <v>99.365393816261673</v>
      </c>
    </row>
    <row r="82" spans="1:10" x14ac:dyDescent="0.2">
      <c r="A82" s="7">
        <v>44376.25</v>
      </c>
      <c r="B82" s="8">
        <v>59.750845593918719</v>
      </c>
      <c r="C82" s="8">
        <v>49.88196140496872</v>
      </c>
      <c r="D82" s="8">
        <v>65.99358079846958</v>
      </c>
      <c r="E82" s="8">
        <v>369.82465758679484</v>
      </c>
      <c r="F82" s="8">
        <v>384.97443432885535</v>
      </c>
      <c r="G82" s="8">
        <v>62.123930317442948</v>
      </c>
      <c r="H82" s="8">
        <v>54.314356179341686</v>
      </c>
      <c r="I82" s="8">
        <v>16.735984308369019</v>
      </c>
      <c r="J82" s="3">
        <f t="shared" si="1"/>
        <v>99.702302188415615</v>
      </c>
    </row>
    <row r="83" spans="1:10" x14ac:dyDescent="0.2">
      <c r="A83" s="7">
        <v>44376.291666666664</v>
      </c>
      <c r="B83" s="8">
        <v>59.731081850516539</v>
      </c>
      <c r="C83" s="8">
        <v>50.073227243490642</v>
      </c>
      <c r="D83" s="8">
        <v>65.915808173028083</v>
      </c>
      <c r="E83" s="8">
        <v>369.92709269425325</v>
      </c>
      <c r="F83" s="8">
        <v>385.0123047844927</v>
      </c>
      <c r="G83" s="8">
        <v>62.985370725938488</v>
      </c>
      <c r="H83" s="8">
        <v>54.974916197294938</v>
      </c>
      <c r="I83" s="8">
        <v>16.870829907853171</v>
      </c>
      <c r="J83" s="3">
        <f t="shared" si="1"/>
        <v>101.08945701538025</v>
      </c>
    </row>
    <row r="84" spans="1:10" x14ac:dyDescent="0.2">
      <c r="A84" s="7">
        <v>44376.333333333336</v>
      </c>
      <c r="B84" s="8">
        <v>59.733751624622222</v>
      </c>
      <c r="C84" s="8">
        <v>50.774100589148226</v>
      </c>
      <c r="D84" s="8">
        <v>65.735650288239341</v>
      </c>
      <c r="E84" s="8">
        <v>370.0760554377926</v>
      </c>
      <c r="F84" s="8">
        <v>384.96519071339912</v>
      </c>
      <c r="G84" s="8">
        <v>62.990505158072807</v>
      </c>
      <c r="H84" s="8">
        <v>54.975860965494668</v>
      </c>
      <c r="I84" s="8">
        <v>17.012952112753716</v>
      </c>
      <c r="J84" s="3">
        <f t="shared" si="1"/>
        <v>100.95341401081376</v>
      </c>
    </row>
    <row r="85" spans="1:10" x14ac:dyDescent="0.2">
      <c r="A85" s="7">
        <v>44376.375</v>
      </c>
      <c r="B85" s="8">
        <v>59.71872630767843</v>
      </c>
      <c r="C85" s="8">
        <v>50.97017269802037</v>
      </c>
      <c r="D85" s="8">
        <v>65.604223181679259</v>
      </c>
      <c r="E85" s="8">
        <v>370.35639225830931</v>
      </c>
      <c r="F85" s="8">
        <v>384.98292023654909</v>
      </c>
      <c r="G85" s="8">
        <v>62.686654824945066</v>
      </c>
      <c r="H85" s="8">
        <v>54.981885057230571</v>
      </c>
      <c r="I85" s="8">
        <v>16.90855671745248</v>
      </c>
      <c r="J85" s="3">
        <f t="shared" si="1"/>
        <v>100.75998316472315</v>
      </c>
    </row>
    <row r="86" spans="1:10" x14ac:dyDescent="0.2">
      <c r="A86" s="7">
        <v>44376.416666666664</v>
      </c>
      <c r="B86" s="8">
        <v>59.719977005212861</v>
      </c>
      <c r="C86" s="8">
        <v>51.01654948525163</v>
      </c>
      <c r="D86" s="8">
        <v>65.428372391738293</v>
      </c>
      <c r="E86" s="8">
        <v>369.94907362228076</v>
      </c>
      <c r="F86" s="8">
        <v>385.01123250424109</v>
      </c>
      <c r="G86" s="8">
        <v>61.500722597191491</v>
      </c>
      <c r="H86" s="8">
        <v>54.975104528409332</v>
      </c>
      <c r="I86" s="8">
        <v>16.864707634632559</v>
      </c>
      <c r="J86" s="3">
        <f t="shared" si="1"/>
        <v>99.611119490968264</v>
      </c>
    </row>
    <row r="87" spans="1:10" x14ac:dyDescent="0.2">
      <c r="A87" s="7">
        <v>44376.458333333336</v>
      </c>
      <c r="B87" s="8">
        <v>59.68809401625218</v>
      </c>
      <c r="C87" s="8">
        <v>51.035103278455452</v>
      </c>
      <c r="D87" s="8">
        <v>65.223421299529988</v>
      </c>
      <c r="E87" s="8">
        <v>369.97648367299792</v>
      </c>
      <c r="F87" s="8">
        <v>385.00250551695495</v>
      </c>
      <c r="G87" s="8">
        <v>61.537441118222972</v>
      </c>
      <c r="H87" s="8">
        <v>54.976006871016544</v>
      </c>
      <c r="I87" s="8">
        <v>17.171996496013428</v>
      </c>
      <c r="J87" s="3">
        <f t="shared" si="1"/>
        <v>99.341451493226089</v>
      </c>
    </row>
    <row r="88" spans="1:10" x14ac:dyDescent="0.2">
      <c r="A88" s="7">
        <v>44376.5</v>
      </c>
      <c r="B88" s="8">
        <v>59.716764447101291</v>
      </c>
      <c r="C88" s="8">
        <v>51.005003849199149</v>
      </c>
      <c r="D88" s="8">
        <v>65.656821090721635</v>
      </c>
      <c r="E88" s="8">
        <v>369.8160948554434</v>
      </c>
      <c r="F88" s="8">
        <v>385.0409623627159</v>
      </c>
      <c r="G88" s="8">
        <v>63.522694611177641</v>
      </c>
      <c r="H88" s="8">
        <v>54.972147238695953</v>
      </c>
      <c r="I88" s="8">
        <v>16.965422763058491</v>
      </c>
      <c r="J88" s="3">
        <f t="shared" si="1"/>
        <v>101.5294190868151</v>
      </c>
    </row>
    <row r="89" spans="1:10" x14ac:dyDescent="0.2">
      <c r="A89" s="7">
        <v>44376.541666666664</v>
      </c>
      <c r="B89" s="8">
        <v>59.723908583367255</v>
      </c>
      <c r="C89" s="8">
        <v>51.008849115692719</v>
      </c>
      <c r="D89" s="8">
        <v>65.507121046012585</v>
      </c>
      <c r="E89" s="8">
        <v>369.85956433673039</v>
      </c>
      <c r="F89" s="8">
        <v>384.96176766852409</v>
      </c>
      <c r="G89" s="8">
        <v>66.598198447816657</v>
      </c>
      <c r="H89" s="8">
        <v>54.978937574638387</v>
      </c>
      <c r="I89" s="8">
        <v>17.241787981595028</v>
      </c>
      <c r="J89" s="3">
        <f t="shared" si="1"/>
        <v>104.33534804086003</v>
      </c>
    </row>
    <row r="90" spans="1:10" x14ac:dyDescent="0.2">
      <c r="A90" s="7">
        <v>44376.583333333336</v>
      </c>
      <c r="B90" s="8">
        <v>59.691815705811543</v>
      </c>
      <c r="C90" s="8">
        <v>51.00062587067805</v>
      </c>
      <c r="D90" s="8">
        <v>65.928114935552074</v>
      </c>
      <c r="E90" s="8">
        <v>369.86594337522649</v>
      </c>
      <c r="F90" s="8">
        <v>385.02110519900998</v>
      </c>
      <c r="G90" s="8">
        <v>67.326056421123468</v>
      </c>
      <c r="H90" s="8">
        <v>54.980485721699061</v>
      </c>
      <c r="I90" s="8">
        <v>17.696796442128818</v>
      </c>
      <c r="J90" s="3">
        <f t="shared" si="1"/>
        <v>104.60974570069372</v>
      </c>
    </row>
    <row r="91" spans="1:10" x14ac:dyDescent="0.2">
      <c r="A91" s="7">
        <v>44376.625</v>
      </c>
      <c r="B91" s="8">
        <v>59.724516445883587</v>
      </c>
      <c r="C91" s="8">
        <v>50.976664304458652</v>
      </c>
      <c r="D91" s="8">
        <v>65.269491955433139</v>
      </c>
      <c r="E91" s="8">
        <v>369.79406170979274</v>
      </c>
      <c r="F91" s="8">
        <v>387.59098793462022</v>
      </c>
      <c r="G91" s="8">
        <v>65.531924685026013</v>
      </c>
      <c r="H91" s="8">
        <v>54.977902637410651</v>
      </c>
      <c r="I91" s="8">
        <v>17.517856922947644</v>
      </c>
      <c r="J91" s="3">
        <f t="shared" si="1"/>
        <v>102.99197039948902</v>
      </c>
    </row>
    <row r="92" spans="1:10" x14ac:dyDescent="0.2">
      <c r="A92" s="7">
        <v>44376.666666666664</v>
      </c>
      <c r="B92" s="8">
        <v>59.716926015246543</v>
      </c>
      <c r="C92" s="8">
        <v>51.000098008659471</v>
      </c>
      <c r="D92" s="8">
        <v>65.057593314826633</v>
      </c>
      <c r="E92" s="8">
        <v>370.01988365732524</v>
      </c>
      <c r="F92" s="8">
        <v>389.96443963534472</v>
      </c>
      <c r="G92" s="8">
        <v>62.206811933169291</v>
      </c>
      <c r="H92" s="8">
        <v>54.979672322084632</v>
      </c>
      <c r="I92" s="8">
        <v>17.500883158056684</v>
      </c>
      <c r="J92" s="3">
        <f t="shared" si="1"/>
        <v>99.685601097197249</v>
      </c>
    </row>
    <row r="93" spans="1:10" x14ac:dyDescent="0.2">
      <c r="A93" s="7">
        <v>44376.708333333336</v>
      </c>
      <c r="B93" s="8">
        <v>59.726626845200272</v>
      </c>
      <c r="C93" s="8">
        <v>50.871910108361703</v>
      </c>
      <c r="D93" s="8">
        <v>65.44617808233933</v>
      </c>
      <c r="E93" s="8">
        <v>369.9755291094807</v>
      </c>
      <c r="F93" s="8">
        <v>390.01030992807847</v>
      </c>
      <c r="G93" s="8">
        <v>63.683460148762627</v>
      </c>
      <c r="H93" s="8">
        <v>54.975704426290207</v>
      </c>
      <c r="I93" s="8">
        <v>17.409526543481974</v>
      </c>
      <c r="J93" s="3">
        <f t="shared" si="1"/>
        <v>101.24963803157087</v>
      </c>
    </row>
    <row r="94" spans="1:10" x14ac:dyDescent="0.2">
      <c r="A94" s="7">
        <v>44376.75</v>
      </c>
      <c r="B94" s="8">
        <v>59.72133910437325</v>
      </c>
      <c r="C94" s="8">
        <v>49.588346546839148</v>
      </c>
      <c r="D94" s="8">
        <v>65.507114994596279</v>
      </c>
      <c r="E94" s="8">
        <v>369.99937334618079</v>
      </c>
      <c r="F94" s="8">
        <v>390.04132865382269</v>
      </c>
      <c r="G94" s="8">
        <v>67.974209923757556</v>
      </c>
      <c r="H94" s="8">
        <v>54.972976649902442</v>
      </c>
      <c r="I94" s="8">
        <v>17.50653779075169</v>
      </c>
      <c r="J94" s="3">
        <f t="shared" si="1"/>
        <v>105.4406487829083</v>
      </c>
    </row>
    <row r="95" spans="1:10" x14ac:dyDescent="0.2">
      <c r="A95" s="7">
        <v>44376.791666666664</v>
      </c>
      <c r="B95" s="8">
        <v>59.727447120144966</v>
      </c>
      <c r="C95" s="8">
        <v>49.000501983018218</v>
      </c>
      <c r="D95" s="8">
        <v>64.958220652973495</v>
      </c>
      <c r="E95" s="8">
        <v>369.9326692722845</v>
      </c>
      <c r="F95" s="8">
        <v>390.0277805976541</v>
      </c>
      <c r="G95" s="8">
        <v>67.613417689335989</v>
      </c>
      <c r="H95" s="8">
        <v>54.977628164988097</v>
      </c>
      <c r="I95" s="8">
        <v>17.648374170550547</v>
      </c>
      <c r="J95" s="3">
        <f t="shared" si="1"/>
        <v>104.94267168377354</v>
      </c>
    </row>
    <row r="96" spans="1:10" x14ac:dyDescent="0.2">
      <c r="A96" s="7">
        <v>44376.833333333336</v>
      </c>
      <c r="B96" s="8">
        <v>59.698873099548898</v>
      </c>
      <c r="C96" s="8">
        <v>49.026044033562698</v>
      </c>
      <c r="D96" s="8">
        <v>65.025660340758563</v>
      </c>
      <c r="E96" s="8">
        <v>370.12892737605569</v>
      </c>
      <c r="F96" s="8">
        <v>390.02677640516453</v>
      </c>
      <c r="G96" s="8">
        <v>66.887095389684063</v>
      </c>
      <c r="H96" s="8">
        <v>54.980607650178413</v>
      </c>
      <c r="I96" s="8">
        <v>17.718571346464419</v>
      </c>
      <c r="J96" s="3">
        <f t="shared" si="1"/>
        <v>104.14913169339806</v>
      </c>
    </row>
    <row r="97" spans="1:10" x14ac:dyDescent="0.2">
      <c r="A97" s="7">
        <v>44376.875</v>
      </c>
      <c r="B97" s="8">
        <v>59.744352672242449</v>
      </c>
      <c r="C97" s="8">
        <v>51.51059781155098</v>
      </c>
      <c r="D97" s="8">
        <v>64.992819123667658</v>
      </c>
      <c r="E97" s="8">
        <v>370.02841854319547</v>
      </c>
      <c r="F97" s="8">
        <v>390.00658164642687</v>
      </c>
      <c r="G97" s="8">
        <v>66.020833725987345</v>
      </c>
      <c r="H97" s="8">
        <v>54.977891622310402</v>
      </c>
      <c r="I97" s="8">
        <v>17.578009733589628</v>
      </c>
      <c r="J97" s="3">
        <f t="shared" si="1"/>
        <v>103.42071561470812</v>
      </c>
    </row>
    <row r="98" spans="1:10" x14ac:dyDescent="0.2">
      <c r="A98" s="7">
        <v>44376.916666666664</v>
      </c>
      <c r="B98" s="8">
        <v>59.737073505947528</v>
      </c>
      <c r="C98" s="8">
        <v>50.139901412839407</v>
      </c>
      <c r="D98" s="8">
        <v>65.388916483764802</v>
      </c>
      <c r="E98" s="8">
        <v>369.8535999118771</v>
      </c>
      <c r="F98" s="8">
        <v>389.95741741115074</v>
      </c>
      <c r="G98" s="8">
        <v>66.002731326477573</v>
      </c>
      <c r="H98" s="8">
        <v>54.978511999472055</v>
      </c>
      <c r="I98" s="8">
        <v>17.164934270305537</v>
      </c>
      <c r="J98" s="3">
        <f t="shared" si="1"/>
        <v>103.8163090556441</v>
      </c>
    </row>
    <row r="99" spans="1:10" x14ac:dyDescent="0.2">
      <c r="A99" s="7">
        <v>44376.958333333336</v>
      </c>
      <c r="B99" s="8">
        <v>59.71996603045514</v>
      </c>
      <c r="C99" s="8">
        <v>51.105206167327175</v>
      </c>
      <c r="D99" s="8">
        <v>65.435451351139733</v>
      </c>
      <c r="E99" s="8">
        <v>370.03282636132946</v>
      </c>
      <c r="F99" s="8">
        <v>390.0059680430943</v>
      </c>
      <c r="G99" s="8">
        <v>66.304355033259441</v>
      </c>
      <c r="H99" s="8">
        <v>54.973506361770966</v>
      </c>
      <c r="I99" s="8">
        <v>17.016218326142319</v>
      </c>
      <c r="J99" s="3">
        <f t="shared" si="1"/>
        <v>104.26164306888809</v>
      </c>
    </row>
    <row r="100" spans="1:10" x14ac:dyDescent="0.2">
      <c r="A100" s="7">
        <v>44377</v>
      </c>
      <c r="B100" s="8">
        <v>59.731884489161295</v>
      </c>
      <c r="C100" s="8">
        <v>50.76937047260791</v>
      </c>
      <c r="D100" s="8">
        <v>65.581952609115206</v>
      </c>
      <c r="E100" s="8">
        <v>370.04563931976793</v>
      </c>
      <c r="F100" s="8">
        <v>389.97846562360024</v>
      </c>
      <c r="G100" s="8">
        <v>65.674482724567525</v>
      </c>
      <c r="H100" s="8">
        <v>54.979700565628171</v>
      </c>
      <c r="I100" s="8">
        <v>16.967755589620396</v>
      </c>
      <c r="J100" s="3">
        <f t="shared" si="1"/>
        <v>103.68642770057531</v>
      </c>
    </row>
    <row r="101" spans="1:10" x14ac:dyDescent="0.2">
      <c r="A101" s="7">
        <v>44377.041666666664</v>
      </c>
      <c r="B101" s="8">
        <v>59.729322113310559</v>
      </c>
      <c r="C101" s="8">
        <v>50.525179674568157</v>
      </c>
      <c r="D101" s="8">
        <v>65.662322024758069</v>
      </c>
      <c r="E101" s="8">
        <v>369.98648931057983</v>
      </c>
      <c r="F101" s="8">
        <v>389.98070488120402</v>
      </c>
      <c r="G101" s="8">
        <v>65.502499685532129</v>
      </c>
      <c r="H101" s="8">
        <v>54.97801611573945</v>
      </c>
      <c r="I101" s="8">
        <v>17.00093536172481</v>
      </c>
      <c r="J101" s="3">
        <f t="shared" si="1"/>
        <v>103.47958043954677</v>
      </c>
    </row>
    <row r="102" spans="1:10" x14ac:dyDescent="0.2">
      <c r="A102" s="7">
        <v>44377.083333333336</v>
      </c>
      <c r="B102" s="8">
        <v>59.678055128161922</v>
      </c>
      <c r="C102" s="8">
        <v>50.871655987238448</v>
      </c>
      <c r="D102" s="8">
        <v>65.742964550266308</v>
      </c>
      <c r="E102" s="8">
        <v>370.06767852973286</v>
      </c>
      <c r="F102" s="8">
        <v>390.02588324282044</v>
      </c>
      <c r="G102" s="8">
        <v>65.514823383695088</v>
      </c>
      <c r="H102" s="8">
        <v>54.979485570998122</v>
      </c>
      <c r="I102" s="8">
        <v>16.981836138915039</v>
      </c>
      <c r="J102" s="3">
        <f t="shared" si="1"/>
        <v>103.51247281577817</v>
      </c>
    </row>
    <row r="103" spans="1:10" x14ac:dyDescent="0.2">
      <c r="A103" s="7">
        <v>44377.125</v>
      </c>
      <c r="B103" s="8">
        <v>59.720403857174084</v>
      </c>
      <c r="C103" s="8">
        <v>50.938797703680436</v>
      </c>
      <c r="D103" s="8">
        <v>65.483072428540069</v>
      </c>
      <c r="E103" s="8">
        <v>370.3045916820231</v>
      </c>
      <c r="F103" s="8">
        <v>389.97769726246827</v>
      </c>
      <c r="G103" s="8">
        <v>65.485427708806071</v>
      </c>
      <c r="H103" s="8">
        <v>54.975881575277505</v>
      </c>
      <c r="I103" s="8">
        <v>16.941669079849454</v>
      </c>
      <c r="J103" s="3">
        <f t="shared" si="1"/>
        <v>103.51964020423412</v>
      </c>
    </row>
    <row r="104" spans="1:10" x14ac:dyDescent="0.2">
      <c r="A104" s="7">
        <v>44377.166666666664</v>
      </c>
      <c r="B104" s="8">
        <v>59.720857198966613</v>
      </c>
      <c r="C104" s="8">
        <v>50.814919412521881</v>
      </c>
      <c r="D104" s="8">
        <v>65.91147194199749</v>
      </c>
      <c r="E104" s="8">
        <v>370.07437063755339</v>
      </c>
      <c r="F104" s="8">
        <v>390.00819525371747</v>
      </c>
      <c r="G104" s="8">
        <v>65.267020322363862</v>
      </c>
      <c r="H104" s="8">
        <v>54.975873684592869</v>
      </c>
      <c r="I104" s="8">
        <v>16.986078603376072</v>
      </c>
      <c r="J104" s="3">
        <f t="shared" si="1"/>
        <v>103.25681540358066</v>
      </c>
    </row>
    <row r="105" spans="1:10" x14ac:dyDescent="0.2">
      <c r="A105" s="7">
        <v>44377.208333333336</v>
      </c>
      <c r="B105" s="8">
        <v>59.726815883199144</v>
      </c>
      <c r="C105" s="8">
        <v>51.085923109459046</v>
      </c>
      <c r="D105" s="8">
        <v>65.972171387980993</v>
      </c>
      <c r="E105" s="8">
        <v>370.10094193579386</v>
      </c>
      <c r="F105" s="8">
        <v>389.98240729989408</v>
      </c>
      <c r="G105" s="8">
        <v>63.518438314545214</v>
      </c>
      <c r="H105" s="8">
        <v>54.992296949117929</v>
      </c>
      <c r="I105" s="8">
        <v>16.914391420786963</v>
      </c>
      <c r="J105" s="3">
        <f t="shared" si="1"/>
        <v>101.59634384287619</v>
      </c>
    </row>
    <row r="106" spans="1:10" x14ac:dyDescent="0.2">
      <c r="A106" s="7">
        <v>44377.25</v>
      </c>
      <c r="B106" s="8">
        <v>59.7393164286268</v>
      </c>
      <c r="C106" s="8">
        <v>50.980175299202656</v>
      </c>
      <c r="D106" s="8">
        <v>66.084389805981573</v>
      </c>
      <c r="E106" s="8">
        <v>369.93584197853249</v>
      </c>
      <c r="F106" s="8">
        <v>390.00030068370501</v>
      </c>
      <c r="G106" s="8">
        <v>62.632779835516217</v>
      </c>
      <c r="H106" s="8">
        <v>57.762855822891161</v>
      </c>
      <c r="I106" s="8">
        <v>16.942010097016414</v>
      </c>
      <c r="J106" s="3">
        <f t="shared" si="1"/>
        <v>103.45362556139096</v>
      </c>
    </row>
    <row r="107" spans="1:10" x14ac:dyDescent="0.2">
      <c r="A107" s="7">
        <v>44377.291666666664</v>
      </c>
      <c r="B107" s="8">
        <v>59.720929284753595</v>
      </c>
      <c r="C107" s="8">
        <v>51.219109173740691</v>
      </c>
      <c r="D107" s="8">
        <v>66.051645684251625</v>
      </c>
      <c r="E107" s="8">
        <v>369.88772950742936</v>
      </c>
      <c r="F107" s="8">
        <v>390.0325906260075</v>
      </c>
      <c r="G107" s="8">
        <v>62.89489079776186</v>
      </c>
      <c r="H107" s="8">
        <v>58.500266143553745</v>
      </c>
      <c r="I107" s="8">
        <v>16.950527997248329</v>
      </c>
      <c r="J107" s="3">
        <f t="shared" si="1"/>
        <v>104.44462894406728</v>
      </c>
    </row>
    <row r="108" spans="1:10" x14ac:dyDescent="0.2">
      <c r="A108" s="7">
        <v>44377.333333333336</v>
      </c>
      <c r="B108" s="8">
        <v>59.71463457647792</v>
      </c>
      <c r="C108" s="8">
        <v>51.060977093626633</v>
      </c>
      <c r="D108" s="8">
        <v>66.370968736770322</v>
      </c>
      <c r="E108" s="8">
        <v>369.82254261241229</v>
      </c>
      <c r="F108" s="8">
        <v>389.95401549157907</v>
      </c>
      <c r="G108" s="8">
        <v>61.318381039686777</v>
      </c>
      <c r="H108" s="8">
        <v>58.499385305764172</v>
      </c>
      <c r="I108" s="8">
        <v>16.994153840890341</v>
      </c>
      <c r="J108" s="3">
        <f t="shared" si="1"/>
        <v>102.8236125045606</v>
      </c>
    </row>
    <row r="109" spans="1:10" x14ac:dyDescent="0.2">
      <c r="A109" s="7">
        <v>44377.375</v>
      </c>
      <c r="B109" s="8">
        <v>59.723985982225841</v>
      </c>
      <c r="C109" s="8">
        <v>50.851562697269323</v>
      </c>
      <c r="D109" s="8">
        <v>66.465605889798354</v>
      </c>
      <c r="E109" s="8">
        <v>370.09748446176917</v>
      </c>
      <c r="F109" s="8">
        <v>389.98876664568604</v>
      </c>
      <c r="G109" s="8">
        <v>61.002819788381927</v>
      </c>
      <c r="H109" s="8">
        <v>58.503267261691299</v>
      </c>
      <c r="I109" s="8">
        <v>17.1802560215116</v>
      </c>
      <c r="J109" s="3">
        <f t="shared" si="1"/>
        <v>102.32583102856164</v>
      </c>
    </row>
    <row r="110" spans="1:10" x14ac:dyDescent="0.2">
      <c r="A110" s="7">
        <v>44377.416666666664</v>
      </c>
      <c r="B110" s="8">
        <v>59.7197050604263</v>
      </c>
      <c r="C110" s="8">
        <v>51.054016877317252</v>
      </c>
      <c r="D110" s="8">
        <v>65.894725539667093</v>
      </c>
      <c r="E110" s="8">
        <v>370.08763689466326</v>
      </c>
      <c r="F110" s="8">
        <v>389.99322056310911</v>
      </c>
      <c r="G110" s="8">
        <v>61.343165071943979</v>
      </c>
      <c r="H110" s="8">
        <v>58.496231951244781</v>
      </c>
      <c r="I110" s="8">
        <v>17.297916042306785</v>
      </c>
      <c r="J110" s="3">
        <f t="shared" si="1"/>
        <v>102.54148098088197</v>
      </c>
    </row>
    <row r="111" spans="1:10" x14ac:dyDescent="0.2">
      <c r="A111" s="7">
        <v>44377.458333333336</v>
      </c>
      <c r="B111" s="8">
        <v>59.72986409649932</v>
      </c>
      <c r="C111" s="8">
        <v>49.836169468700341</v>
      </c>
      <c r="D111" s="8">
        <v>65.708299766700719</v>
      </c>
      <c r="E111" s="8">
        <v>369.83174089624379</v>
      </c>
      <c r="F111" s="8">
        <v>389.96885578120686</v>
      </c>
      <c r="G111" s="8">
        <v>63.74496223901712</v>
      </c>
      <c r="H111" s="8">
        <v>58.499767887456372</v>
      </c>
      <c r="I111" s="8">
        <v>17.541054817462321</v>
      </c>
      <c r="J111" s="3">
        <f t="shared" si="1"/>
        <v>104.70367530901116</v>
      </c>
    </row>
    <row r="112" spans="1:10" x14ac:dyDescent="0.2">
      <c r="A112" s="7">
        <v>44377.5</v>
      </c>
      <c r="B112" s="8">
        <v>59.729248981803622</v>
      </c>
      <c r="C112" s="8">
        <v>50.603210208119123</v>
      </c>
      <c r="D112" s="8">
        <v>65.195052991724808</v>
      </c>
      <c r="E112" s="8">
        <v>369.96972169915267</v>
      </c>
      <c r="F112" s="8">
        <v>390.02367491090996</v>
      </c>
      <c r="G112" s="8">
        <v>63.989431728972981</v>
      </c>
      <c r="H112" s="8">
        <v>58.498357459299392</v>
      </c>
      <c r="I112" s="8">
        <v>17.606597323520539</v>
      </c>
      <c r="J112" s="3">
        <f t="shared" si="1"/>
        <v>104.88119186475183</v>
      </c>
    </row>
    <row r="113" spans="1:10" x14ac:dyDescent="0.2">
      <c r="A113" s="7">
        <v>44377.541666666664</v>
      </c>
      <c r="B113" s="8">
        <v>59.711821361648717</v>
      </c>
      <c r="C113" s="8">
        <v>49.573215323106623</v>
      </c>
      <c r="D113" s="8">
        <v>65.120294015042631</v>
      </c>
      <c r="E113" s="8">
        <v>370.05194549028556</v>
      </c>
      <c r="F113" s="8">
        <v>389.99113693681375</v>
      </c>
      <c r="G113" s="8">
        <v>63.989362513730121</v>
      </c>
      <c r="H113" s="8">
        <v>58.499589993337061</v>
      </c>
      <c r="I113" s="8">
        <v>17.60888652719597</v>
      </c>
      <c r="J113" s="3">
        <f t="shared" si="1"/>
        <v>104.8800659798712</v>
      </c>
    </row>
    <row r="114" spans="1:10" x14ac:dyDescent="0.2">
      <c r="A114" s="7">
        <v>44377.583333333336</v>
      </c>
      <c r="B114" s="8">
        <v>59.730066018545926</v>
      </c>
      <c r="C114" s="8">
        <v>50.310583988234463</v>
      </c>
      <c r="D114" s="8">
        <v>65.277411805532822</v>
      </c>
      <c r="E114" s="8">
        <v>369.97410729006799</v>
      </c>
      <c r="F114" s="8">
        <v>390.02167528757371</v>
      </c>
      <c r="G114" s="8">
        <v>63.108082603742517</v>
      </c>
      <c r="H114" s="8">
        <v>58.505514002889782</v>
      </c>
      <c r="I114" s="8">
        <v>17.803339497701987</v>
      </c>
      <c r="J114" s="3">
        <f t="shared" si="1"/>
        <v>103.81025710893032</v>
      </c>
    </row>
    <row r="115" spans="1:10" x14ac:dyDescent="0.2">
      <c r="A115" s="7">
        <v>44377.625</v>
      </c>
      <c r="B115" s="8">
        <v>59.717554356660663</v>
      </c>
      <c r="C115" s="8">
        <v>50.081233977630589</v>
      </c>
      <c r="D115" s="8">
        <v>65.356246514119391</v>
      </c>
      <c r="E115" s="8">
        <v>370.08544209335969</v>
      </c>
      <c r="F115" s="8">
        <v>390.00849824750395</v>
      </c>
      <c r="G115" s="8">
        <v>61.728276258725238</v>
      </c>
      <c r="H115" s="8">
        <v>58.507580265794189</v>
      </c>
      <c r="I115" s="8">
        <v>17.980979326451674</v>
      </c>
      <c r="J115" s="3">
        <f t="shared" si="1"/>
        <v>102.25487719806775</v>
      </c>
    </row>
    <row r="116" spans="1:10" x14ac:dyDescent="0.2">
      <c r="A116" s="7">
        <v>44377.666666666664</v>
      </c>
      <c r="B116" s="8">
        <v>59.747772970572257</v>
      </c>
      <c r="C116" s="8">
        <v>50.057733595505169</v>
      </c>
      <c r="D116" s="8">
        <v>65.778440074548257</v>
      </c>
      <c r="E116" s="8">
        <v>369.84091174811419</v>
      </c>
      <c r="F116" s="8">
        <v>389.9880722456208</v>
      </c>
      <c r="G116" s="8">
        <v>61.014998518644454</v>
      </c>
      <c r="H116" s="8">
        <v>58.503634012177045</v>
      </c>
      <c r="I116" s="8">
        <v>17.770319519181211</v>
      </c>
      <c r="J116" s="3">
        <f t="shared" si="1"/>
        <v>101.74831301164028</v>
      </c>
    </row>
    <row r="117" spans="1:10" x14ac:dyDescent="0.2">
      <c r="A117" s="7">
        <v>44377.708333333336</v>
      </c>
      <c r="B117" s="8">
        <v>59.734747291439355</v>
      </c>
      <c r="C117" s="8">
        <v>50.32786304949618</v>
      </c>
      <c r="D117" s="8">
        <v>65.775883390209316</v>
      </c>
      <c r="E117" s="8">
        <v>369.9053458081205</v>
      </c>
      <c r="F117" s="8">
        <v>390.00940630028686</v>
      </c>
      <c r="G117" s="8">
        <v>60.997717714716288</v>
      </c>
      <c r="H117" s="8">
        <v>58.503304826189186</v>
      </c>
      <c r="I117" s="8">
        <v>17.63415009864201</v>
      </c>
      <c r="J117" s="3">
        <f t="shared" si="1"/>
        <v>101.86687244226346</v>
      </c>
    </row>
    <row r="118" spans="1:10" x14ac:dyDescent="0.2">
      <c r="A118" s="7">
        <v>44377.75</v>
      </c>
      <c r="B118" s="8">
        <v>59.728920873595555</v>
      </c>
      <c r="C118" s="8">
        <v>49.955282435867446</v>
      </c>
      <c r="D118" s="8">
        <v>66.174722076840567</v>
      </c>
      <c r="E118" s="8">
        <v>370.22190677748461</v>
      </c>
      <c r="F118" s="8">
        <v>389.98562051425284</v>
      </c>
      <c r="G118" s="8">
        <v>61.443008026856099</v>
      </c>
      <c r="H118" s="8">
        <v>58.49991698510717</v>
      </c>
      <c r="I118" s="8">
        <v>17.428650078057828</v>
      </c>
      <c r="J118" s="3">
        <f t="shared" si="1"/>
        <v>102.51427493390544</v>
      </c>
    </row>
    <row r="119" spans="1:10" x14ac:dyDescent="0.2">
      <c r="A119" s="7">
        <v>44377.791666666664</v>
      </c>
      <c r="B119" s="8">
        <v>59.731456932212687</v>
      </c>
      <c r="C119" s="8">
        <v>50.121881098754756</v>
      </c>
      <c r="D119" s="8">
        <v>65.810104457151709</v>
      </c>
      <c r="E119" s="8">
        <v>369.92058788024627</v>
      </c>
      <c r="F119" s="8">
        <v>390.03078936217327</v>
      </c>
      <c r="G119" s="8">
        <v>62.9992895738391</v>
      </c>
      <c r="H119" s="8">
        <v>58.499711490321609</v>
      </c>
      <c r="I119" s="8">
        <v>17.258556319364896</v>
      </c>
      <c r="J119" s="3">
        <f t="shared" si="1"/>
        <v>104.24044474479581</v>
      </c>
    </row>
    <row r="120" spans="1:10" x14ac:dyDescent="0.2">
      <c r="A120" s="7">
        <v>44377.833333333336</v>
      </c>
      <c r="B120" s="8">
        <v>59.721848623599456</v>
      </c>
      <c r="C120" s="8">
        <v>50.41064230513193</v>
      </c>
      <c r="D120" s="8">
        <v>65.576318707191618</v>
      </c>
      <c r="E120" s="8">
        <v>370.06244439877582</v>
      </c>
      <c r="F120" s="8">
        <v>390.03279648432067</v>
      </c>
      <c r="G120" s="8">
        <v>63.001278014733558</v>
      </c>
      <c r="H120" s="8">
        <v>58.498780582998492</v>
      </c>
      <c r="I120" s="8">
        <v>17.079146384080055</v>
      </c>
      <c r="J120" s="3">
        <f t="shared" si="1"/>
        <v>104.420912213652</v>
      </c>
    </row>
    <row r="121" spans="1:10" x14ac:dyDescent="0.2">
      <c r="A121" s="7">
        <v>44377.875</v>
      </c>
      <c r="B121" s="8">
        <v>59.725612976645657</v>
      </c>
      <c r="C121" s="8">
        <v>51.413561117202853</v>
      </c>
      <c r="D121" s="8">
        <v>65.796836787801126</v>
      </c>
      <c r="E121" s="8">
        <v>369.92807779849147</v>
      </c>
      <c r="F121" s="8">
        <v>389.97481878774875</v>
      </c>
      <c r="G121" s="8">
        <v>62.803509795620371</v>
      </c>
      <c r="H121" s="8">
        <v>58.495880375776537</v>
      </c>
      <c r="I121" s="8">
        <v>17.060485300377</v>
      </c>
      <c r="J121" s="3">
        <f t="shared" si="1"/>
        <v>104.23890487101991</v>
      </c>
    </row>
    <row r="122" spans="1:10" x14ac:dyDescent="0.2">
      <c r="A122" s="7">
        <v>44377.916666666664</v>
      </c>
      <c r="B122" s="8">
        <v>59.728317677076895</v>
      </c>
      <c r="C122" s="8">
        <v>51.163833753160532</v>
      </c>
      <c r="D122" s="8">
        <v>65.759891089441439</v>
      </c>
      <c r="E122" s="8">
        <v>370.10803912823371</v>
      </c>
      <c r="F122" s="8">
        <v>390.00040900475994</v>
      </c>
      <c r="G122" s="8">
        <v>61.890769282513212</v>
      </c>
      <c r="H122" s="8">
        <v>58.503644528958361</v>
      </c>
      <c r="I122" s="8">
        <v>17.115382529561142</v>
      </c>
      <c r="J122" s="3">
        <f t="shared" si="1"/>
        <v>103.27903128191042</v>
      </c>
    </row>
    <row r="123" spans="1:10" x14ac:dyDescent="0.2">
      <c r="A123" s="7">
        <v>44377.958333333336</v>
      </c>
      <c r="B123" s="8">
        <v>59.732703405531694</v>
      </c>
      <c r="C123" s="8">
        <v>50.945225438636001</v>
      </c>
      <c r="D123" s="8">
        <v>65.704373544831896</v>
      </c>
      <c r="E123" s="8">
        <v>369.93817035056287</v>
      </c>
      <c r="F123" s="8">
        <v>390.01216219180947</v>
      </c>
      <c r="G123" s="8">
        <v>61.996117962689524</v>
      </c>
      <c r="H123" s="8">
        <v>58.500867231545271</v>
      </c>
      <c r="I123" s="8">
        <v>17.015416648367392</v>
      </c>
      <c r="J123" s="3">
        <f t="shared" si="1"/>
        <v>103.4815685458674</v>
      </c>
    </row>
    <row r="124" spans="1:10" x14ac:dyDescent="0.2">
      <c r="A124" s="7">
        <v>44378</v>
      </c>
      <c r="B124" s="8">
        <v>59.737216411225837</v>
      </c>
      <c r="C124" s="8">
        <v>51.30257016843175</v>
      </c>
      <c r="D124" s="8">
        <v>65.698311647091074</v>
      </c>
      <c r="E124" s="8">
        <v>370.03714857639409</v>
      </c>
      <c r="F124" s="8">
        <v>389.99506349970704</v>
      </c>
      <c r="G124" s="8">
        <v>61.995013025180604</v>
      </c>
      <c r="H124" s="8">
        <v>58.497127375330663</v>
      </c>
      <c r="I124" s="8">
        <v>16.990196464055973</v>
      </c>
      <c r="J124" s="3">
        <f t="shared" si="1"/>
        <v>103.50194393645529</v>
      </c>
    </row>
    <row r="125" spans="1:10" x14ac:dyDescent="0.2">
      <c r="A125" s="7">
        <v>44378.041666666664</v>
      </c>
      <c r="B125" s="8">
        <v>59.729050098962453</v>
      </c>
      <c r="C125" s="8">
        <v>51.508722510915362</v>
      </c>
      <c r="D125" s="8">
        <v>64.772402289562464</v>
      </c>
      <c r="E125" s="8">
        <v>370.03693518230847</v>
      </c>
      <c r="F125" s="8">
        <v>390.00299163404281</v>
      </c>
      <c r="G125" s="8">
        <v>61.990953996975534</v>
      </c>
      <c r="H125" s="8">
        <v>58.498078420759313</v>
      </c>
      <c r="I125" s="8">
        <v>17.998102530218222</v>
      </c>
      <c r="J125" s="3">
        <f t="shared" si="1"/>
        <v>102.49092988751663</v>
      </c>
    </row>
    <row r="126" spans="1:10" x14ac:dyDescent="0.2">
      <c r="A126" s="7">
        <v>44378.083333333336</v>
      </c>
      <c r="B126" s="8">
        <v>59.726834995117891</v>
      </c>
      <c r="C126" s="8">
        <v>52.637152301741367</v>
      </c>
      <c r="D126" s="8">
        <v>65.140665815915909</v>
      </c>
      <c r="E126" s="8">
        <v>370.00738484939495</v>
      </c>
      <c r="F126" s="8">
        <v>390.03577244025229</v>
      </c>
      <c r="G126" s="8">
        <v>61.429830455873031</v>
      </c>
      <c r="H126" s="8">
        <v>58.361719156637555</v>
      </c>
      <c r="I126" s="8">
        <v>19.41542228435112</v>
      </c>
      <c r="J126" s="3">
        <f t="shared" si="1"/>
        <v>100.37612732815946</v>
      </c>
    </row>
    <row r="127" spans="1:10" x14ac:dyDescent="0.2">
      <c r="A127" s="7">
        <v>44378.125</v>
      </c>
      <c r="B127" s="8">
        <v>59.731982585872387</v>
      </c>
      <c r="C127" s="8">
        <v>52.609006303123607</v>
      </c>
      <c r="D127" s="8">
        <v>61.79074780572806</v>
      </c>
      <c r="E127" s="8">
        <v>370.01971646456565</v>
      </c>
      <c r="F127" s="8">
        <v>389.99357323606034</v>
      </c>
      <c r="G127" s="8">
        <v>60.057707797733443</v>
      </c>
      <c r="H127" s="8">
        <v>56.99400676818442</v>
      </c>
      <c r="I127" s="8">
        <v>21.209055733139699</v>
      </c>
      <c r="J127" s="3">
        <f t="shared" si="1"/>
        <v>95.84265883277817</v>
      </c>
    </row>
    <row r="128" spans="1:10" x14ac:dyDescent="0.2">
      <c r="A128" s="7">
        <v>44378.166666666664</v>
      </c>
      <c r="B128" s="8">
        <v>59.711362949109706</v>
      </c>
      <c r="C128" s="8">
        <v>53.786859798128056</v>
      </c>
      <c r="D128" s="8">
        <v>62.527293529694987</v>
      </c>
      <c r="E128" s="8">
        <v>369.83503037924726</v>
      </c>
      <c r="F128" s="8">
        <v>390.02634788816391</v>
      </c>
      <c r="G128" s="8">
        <v>61.836092094645025</v>
      </c>
      <c r="H128" s="8">
        <v>56.996993396824983</v>
      </c>
      <c r="I128" s="8">
        <v>20.176459591550827</v>
      </c>
      <c r="J128" s="3">
        <f t="shared" si="1"/>
        <v>98.656625899919177</v>
      </c>
    </row>
    <row r="129" spans="1:10" x14ac:dyDescent="0.2">
      <c r="A129" s="7">
        <v>44378.208333333336</v>
      </c>
      <c r="B129" s="8">
        <v>59.729737839982896</v>
      </c>
      <c r="C129" s="8">
        <v>54.480327147592419</v>
      </c>
      <c r="D129" s="8">
        <v>64.635123302834103</v>
      </c>
      <c r="E129" s="8">
        <v>370.00433870030736</v>
      </c>
      <c r="F129" s="8">
        <v>389.99299341643774</v>
      </c>
      <c r="G129" s="8">
        <v>60.998236358847031</v>
      </c>
      <c r="H129" s="8">
        <v>56.99562075267292</v>
      </c>
      <c r="I129" s="8">
        <v>17.180059143914338</v>
      </c>
      <c r="J129" s="3">
        <f t="shared" si="1"/>
        <v>100.81379796760562</v>
      </c>
    </row>
    <row r="130" spans="1:10" x14ac:dyDescent="0.2">
      <c r="A130" s="7">
        <v>44378.25</v>
      </c>
      <c r="B130" s="8">
        <v>59.712347145331925</v>
      </c>
      <c r="C130" s="8">
        <v>53.27744396425043</v>
      </c>
      <c r="D130" s="8">
        <v>65.023691646524824</v>
      </c>
      <c r="E130" s="8">
        <v>370.08462215470979</v>
      </c>
      <c r="F130" s="8">
        <v>390.0284720994315</v>
      </c>
      <c r="G130" s="8">
        <v>56.625849885702756</v>
      </c>
      <c r="H130" s="8">
        <v>57.001953108871078</v>
      </c>
      <c r="I130" s="8">
        <v>15.850630430149758</v>
      </c>
      <c r="J130" s="3">
        <f t="shared" si="1"/>
        <v>97.777172564424077</v>
      </c>
    </row>
    <row r="131" spans="1:10" x14ac:dyDescent="0.2">
      <c r="A131" s="7">
        <v>44378.291666666664</v>
      </c>
      <c r="B131" s="8">
        <v>59.7121926914486</v>
      </c>
      <c r="C131" s="8">
        <v>51.929578634953309</v>
      </c>
      <c r="D131" s="8">
        <v>65.318815793347113</v>
      </c>
      <c r="E131" s="8">
        <v>370.00005542387527</v>
      </c>
      <c r="F131" s="8">
        <v>390.03755086299458</v>
      </c>
      <c r="G131" s="8">
        <v>57.187728048561745</v>
      </c>
      <c r="H131" s="8">
        <v>56.997078129064306</v>
      </c>
      <c r="I131" s="8">
        <v>16.477003072563448</v>
      </c>
      <c r="J131" s="3">
        <f t="shared" si="1"/>
        <v>97.707803105062609</v>
      </c>
    </row>
    <row r="132" spans="1:10" x14ac:dyDescent="0.2">
      <c r="A132" s="7">
        <v>44378.333333333336</v>
      </c>
      <c r="B132" s="8">
        <v>59.704543660562472</v>
      </c>
      <c r="C132" s="8">
        <v>52.205737098654112</v>
      </c>
      <c r="D132" s="8">
        <v>65.253428624782217</v>
      </c>
      <c r="E132" s="8">
        <v>369.93800658326376</v>
      </c>
      <c r="F132" s="8">
        <v>390.00957395933114</v>
      </c>
      <c r="G132" s="8">
        <v>60.48357610727119</v>
      </c>
      <c r="H132" s="8">
        <v>57.936725600708257</v>
      </c>
      <c r="I132" s="8">
        <v>16.772210082429698</v>
      </c>
      <c r="J132" s="3">
        <f t="shared" si="1"/>
        <v>101.64809162554975</v>
      </c>
    </row>
    <row r="133" spans="1:10" x14ac:dyDescent="0.2">
      <c r="A133" s="7">
        <v>44378.375</v>
      </c>
      <c r="B133" s="8">
        <v>59.734994355100064</v>
      </c>
      <c r="C133" s="8">
        <v>51.957806867552655</v>
      </c>
      <c r="D133" s="8">
        <v>65.954159506131347</v>
      </c>
      <c r="E133" s="8">
        <v>369.76805895682321</v>
      </c>
      <c r="F133" s="8">
        <v>389.99801662960954</v>
      </c>
      <c r="G133" s="8">
        <v>62.345439709329611</v>
      </c>
      <c r="H133" s="8">
        <v>58.014431977199536</v>
      </c>
      <c r="I133" s="8">
        <v>16.742959402538091</v>
      </c>
      <c r="J133" s="3">
        <f t="shared" ref="J133:J196" si="2">G133+H133-I133</f>
        <v>103.61691228399106</v>
      </c>
    </row>
    <row r="134" spans="1:10" x14ac:dyDescent="0.2">
      <c r="A134" s="7">
        <v>44378.416666666664</v>
      </c>
      <c r="B134" s="8">
        <v>59.719733895243067</v>
      </c>
      <c r="C134" s="8">
        <v>54.129953465426837</v>
      </c>
      <c r="D134" s="8">
        <v>66.763400655565135</v>
      </c>
      <c r="E134" s="8">
        <v>370.0799381165931</v>
      </c>
      <c r="F134" s="8">
        <v>390.0217803761077</v>
      </c>
      <c r="G134" s="8">
        <v>63.312723621427736</v>
      </c>
      <c r="H134" s="8">
        <v>58.303224098865336</v>
      </c>
      <c r="I134" s="8">
        <v>16.77903535978939</v>
      </c>
      <c r="J134" s="3">
        <f t="shared" si="2"/>
        <v>104.83691236050367</v>
      </c>
    </row>
    <row r="135" spans="1:10" x14ac:dyDescent="0.2">
      <c r="A135" s="7">
        <v>44378.458333333336</v>
      </c>
      <c r="B135" s="8">
        <v>59.713780391459359</v>
      </c>
      <c r="C135" s="8">
        <v>53.086965184154785</v>
      </c>
      <c r="D135" s="8">
        <v>66.720838810918792</v>
      </c>
      <c r="E135" s="8">
        <v>369.8662952807054</v>
      </c>
      <c r="F135" s="8">
        <v>389.97931705168111</v>
      </c>
      <c r="G135" s="8">
        <v>62.927177955207995</v>
      </c>
      <c r="H135" s="8">
        <v>57.998484757084192</v>
      </c>
      <c r="I135" s="8">
        <v>17.398073892701401</v>
      </c>
      <c r="J135" s="3">
        <f t="shared" si="2"/>
        <v>103.52758881959079</v>
      </c>
    </row>
    <row r="136" spans="1:10" x14ac:dyDescent="0.2">
      <c r="A136" s="7">
        <v>44378.5</v>
      </c>
      <c r="B136" s="8">
        <v>59.72579019840682</v>
      </c>
      <c r="C136" s="8">
        <v>50.87109815356294</v>
      </c>
      <c r="D136" s="8">
        <v>66.197960934640335</v>
      </c>
      <c r="E136" s="8">
        <v>369.86431771513253</v>
      </c>
      <c r="F136" s="8">
        <v>389.97952113483052</v>
      </c>
      <c r="G136" s="8">
        <v>61.983846275087046</v>
      </c>
      <c r="H136" s="8">
        <v>57.057276297305748</v>
      </c>
      <c r="I136" s="8">
        <v>17.244461250549275</v>
      </c>
      <c r="J136" s="3">
        <f t="shared" si="2"/>
        <v>101.79666132184352</v>
      </c>
    </row>
    <row r="137" spans="1:10" x14ac:dyDescent="0.2">
      <c r="A137" s="7">
        <v>44378.541666666664</v>
      </c>
      <c r="B137" s="8">
        <v>59.720893186694347</v>
      </c>
      <c r="C137" s="8">
        <v>52.491454306101161</v>
      </c>
      <c r="D137" s="8">
        <v>66.440421555887795</v>
      </c>
      <c r="E137" s="8">
        <v>369.8840531829311</v>
      </c>
      <c r="F137" s="8">
        <v>389.99830667756652</v>
      </c>
      <c r="G137" s="8">
        <v>61.37298284397643</v>
      </c>
      <c r="H137" s="8">
        <v>56.098992677007679</v>
      </c>
      <c r="I137" s="8">
        <v>17.414845076519534</v>
      </c>
      <c r="J137" s="3">
        <f t="shared" si="2"/>
        <v>100.05713044446458</v>
      </c>
    </row>
    <row r="138" spans="1:10" x14ac:dyDescent="0.2">
      <c r="A138" s="7">
        <v>44378.583333333336</v>
      </c>
      <c r="B138" s="8">
        <v>59.720226246623739</v>
      </c>
      <c r="C138" s="8">
        <v>50.300186181686556</v>
      </c>
      <c r="D138" s="8">
        <v>65.603861278253959</v>
      </c>
      <c r="E138" s="8">
        <v>370.22992401841884</v>
      </c>
      <c r="F138" s="8">
        <v>389.99795684696397</v>
      </c>
      <c r="G138" s="8">
        <v>60.016647800173928</v>
      </c>
      <c r="H138" s="8">
        <v>55.0071664339915</v>
      </c>
      <c r="I138" s="8">
        <v>17.592825439091587</v>
      </c>
      <c r="J138" s="3">
        <f t="shared" si="2"/>
        <v>97.430988795073844</v>
      </c>
    </row>
    <row r="139" spans="1:10" x14ac:dyDescent="0.2">
      <c r="A139" s="7">
        <v>44378.625</v>
      </c>
      <c r="B139" s="8">
        <v>59.742937159402615</v>
      </c>
      <c r="C139" s="8">
        <v>52.474798019187048</v>
      </c>
      <c r="D139" s="8">
        <v>66.018124643972683</v>
      </c>
      <c r="E139" s="8">
        <v>369.82747471470401</v>
      </c>
      <c r="F139" s="8">
        <v>390.01206472305853</v>
      </c>
      <c r="G139" s="8">
        <v>60.560625248266831</v>
      </c>
      <c r="H139" s="8">
        <v>55.33176487645477</v>
      </c>
      <c r="I139" s="8">
        <v>17.651564462828116</v>
      </c>
      <c r="J139" s="3">
        <f t="shared" si="2"/>
        <v>98.240825661893481</v>
      </c>
    </row>
    <row r="140" spans="1:10" x14ac:dyDescent="0.2">
      <c r="A140" s="7">
        <v>44378.666666666664</v>
      </c>
      <c r="B140" s="8">
        <v>59.729791756859612</v>
      </c>
      <c r="C140" s="8">
        <v>50.895943884846119</v>
      </c>
      <c r="D140" s="8">
        <v>65.384937578516485</v>
      </c>
      <c r="E140" s="8">
        <v>369.99214135676584</v>
      </c>
      <c r="F140" s="8">
        <v>388.63118764563814</v>
      </c>
      <c r="G140" s="8">
        <v>62.827331066968505</v>
      </c>
      <c r="H140" s="8">
        <v>57.001036329657509</v>
      </c>
      <c r="I140" s="8">
        <v>17.580128612803481</v>
      </c>
      <c r="J140" s="3">
        <f t="shared" si="2"/>
        <v>102.24823878382254</v>
      </c>
    </row>
    <row r="141" spans="1:10" x14ac:dyDescent="0.2">
      <c r="A141" s="7">
        <v>44378.708333333336</v>
      </c>
      <c r="B141" s="8">
        <v>59.757397541986151</v>
      </c>
      <c r="C141" s="8">
        <v>51.170491029669456</v>
      </c>
      <c r="D141" s="8">
        <v>65.468042267373491</v>
      </c>
      <c r="E141" s="8">
        <v>370.0540700901812</v>
      </c>
      <c r="F141" s="8">
        <v>384.9258089132731</v>
      </c>
      <c r="G141" s="8">
        <v>61.919373558992696</v>
      </c>
      <c r="H141" s="8">
        <v>56.996409211037857</v>
      </c>
      <c r="I141" s="8">
        <v>16.929784248635091</v>
      </c>
      <c r="J141" s="3">
        <f t="shared" si="2"/>
        <v>101.98599852139546</v>
      </c>
    </row>
    <row r="142" spans="1:10" x14ac:dyDescent="0.2">
      <c r="A142" s="7">
        <v>44378.75</v>
      </c>
      <c r="B142" s="8">
        <v>59.710869983025141</v>
      </c>
      <c r="C142" s="8">
        <v>51.739717422177719</v>
      </c>
      <c r="D142" s="8">
        <v>65.905208752315502</v>
      </c>
      <c r="E142" s="8">
        <v>370.12801138715804</v>
      </c>
      <c r="F142" s="8">
        <v>384.983121469835</v>
      </c>
      <c r="G142" s="8">
        <v>60.564355585752608</v>
      </c>
      <c r="H142" s="8">
        <v>56.738130741752798</v>
      </c>
      <c r="I142" s="8">
        <v>16.78636596659905</v>
      </c>
      <c r="J142" s="3">
        <f t="shared" si="2"/>
        <v>100.51612036090636</v>
      </c>
    </row>
    <row r="143" spans="1:10" x14ac:dyDescent="0.2">
      <c r="A143" s="7">
        <v>44378.791666666664</v>
      </c>
      <c r="B143" s="8">
        <v>59.72319363000382</v>
      </c>
      <c r="C143" s="8">
        <v>51.927021533422135</v>
      </c>
      <c r="D143" s="8">
        <v>65.576952733658928</v>
      </c>
      <c r="E143" s="8">
        <v>369.9583264940245</v>
      </c>
      <c r="F143" s="8">
        <v>389.40938925083947</v>
      </c>
      <c r="G143" s="8">
        <v>59.009219552572723</v>
      </c>
      <c r="H143" s="8">
        <v>56.006123550658266</v>
      </c>
      <c r="I143" s="8">
        <v>16.847815763706482</v>
      </c>
      <c r="J143" s="3">
        <f t="shared" si="2"/>
        <v>98.167527339524511</v>
      </c>
    </row>
    <row r="144" spans="1:10" x14ac:dyDescent="0.2">
      <c r="A144" s="7">
        <v>44378.833333333336</v>
      </c>
      <c r="B144" s="8">
        <v>59.707972192225377</v>
      </c>
      <c r="C144" s="8">
        <v>51.77559614526016</v>
      </c>
      <c r="D144" s="8">
        <v>65.80440030673968</v>
      </c>
      <c r="E144" s="8">
        <v>369.99223323345393</v>
      </c>
      <c r="F144" s="8">
        <v>389.9727418565912</v>
      </c>
      <c r="G144" s="8">
        <v>59.00398862475901</v>
      </c>
      <c r="H144" s="8">
        <v>55.997818509284727</v>
      </c>
      <c r="I144" s="8">
        <v>16.719635505731549</v>
      </c>
      <c r="J144" s="3">
        <f t="shared" si="2"/>
        <v>98.282171628312184</v>
      </c>
    </row>
    <row r="145" spans="1:10" x14ac:dyDescent="0.2">
      <c r="A145" s="7">
        <v>44378.875</v>
      </c>
      <c r="B145" s="8">
        <v>59.728232447709033</v>
      </c>
      <c r="C145" s="8">
        <v>53.910486513586029</v>
      </c>
      <c r="D145" s="8">
        <v>66.328942761671527</v>
      </c>
      <c r="E145" s="8">
        <v>370.04147927518238</v>
      </c>
      <c r="F145" s="8">
        <v>389.98928475520717</v>
      </c>
      <c r="G145" s="8">
        <v>58.993666833184605</v>
      </c>
      <c r="H145" s="8">
        <v>55.997852478427475</v>
      </c>
      <c r="I145" s="8">
        <v>16.797906015814466</v>
      </c>
      <c r="J145" s="3">
        <f t="shared" si="2"/>
        <v>98.193613295797618</v>
      </c>
    </row>
    <row r="146" spans="1:10" x14ac:dyDescent="0.2">
      <c r="A146" s="7">
        <v>44378.916666666664</v>
      </c>
      <c r="B146" s="8">
        <v>59.722481533603727</v>
      </c>
      <c r="C146" s="8">
        <v>51.789593715173766</v>
      </c>
      <c r="D146" s="8">
        <v>65.754026474995669</v>
      </c>
      <c r="E146" s="8">
        <v>369.91982584699792</v>
      </c>
      <c r="F146" s="8">
        <v>389.9526904145618</v>
      </c>
      <c r="G146" s="8">
        <v>58.991888674763374</v>
      </c>
      <c r="H146" s="8">
        <v>55.998668221406746</v>
      </c>
      <c r="I146" s="8">
        <v>16.88707858815124</v>
      </c>
      <c r="J146" s="3">
        <f t="shared" si="2"/>
        <v>98.103478308018879</v>
      </c>
    </row>
    <row r="147" spans="1:10" x14ac:dyDescent="0.2">
      <c r="A147" s="7">
        <v>44378.958333333336</v>
      </c>
      <c r="B147" s="8">
        <v>59.702233985710258</v>
      </c>
      <c r="C147" s="8">
        <v>51.337198718984631</v>
      </c>
      <c r="D147" s="8">
        <v>65.773426744986438</v>
      </c>
      <c r="E147" s="8">
        <v>369.93730337651897</v>
      </c>
      <c r="F147" s="8">
        <v>390.02108510788895</v>
      </c>
      <c r="G147" s="8">
        <v>59.001481162426728</v>
      </c>
      <c r="H147" s="8">
        <v>55.997049434689558</v>
      </c>
      <c r="I147" s="8">
        <v>16.842138567746403</v>
      </c>
      <c r="J147" s="3">
        <f t="shared" si="2"/>
        <v>98.156392029369883</v>
      </c>
    </row>
    <row r="148" spans="1:10" x14ac:dyDescent="0.2">
      <c r="A148" s="7">
        <v>44379</v>
      </c>
      <c r="B148" s="8">
        <v>59.688368614761472</v>
      </c>
      <c r="C148" s="8">
        <v>52.485888777203861</v>
      </c>
      <c r="D148" s="8">
        <v>65.60558939383219</v>
      </c>
      <c r="E148" s="8">
        <v>370.03278669143162</v>
      </c>
      <c r="F148" s="8">
        <v>390.04780753279312</v>
      </c>
      <c r="G148" s="8">
        <v>58.999204937599217</v>
      </c>
      <c r="H148" s="8">
        <v>55.999629069348806</v>
      </c>
      <c r="I148" s="8">
        <v>16.849400878107215</v>
      </c>
      <c r="J148" s="3">
        <f t="shared" si="2"/>
        <v>98.149433128840798</v>
      </c>
    </row>
    <row r="149" spans="1:10" x14ac:dyDescent="0.2">
      <c r="A149" s="7">
        <v>44379.041666666664</v>
      </c>
      <c r="B149" s="8">
        <v>59.716190932233701</v>
      </c>
      <c r="C149" s="8">
        <v>52.17150796306813</v>
      </c>
      <c r="D149" s="8">
        <v>65.666953537945389</v>
      </c>
      <c r="E149" s="8">
        <v>370.10680156617309</v>
      </c>
      <c r="F149" s="8">
        <v>390.00660395274843</v>
      </c>
      <c r="G149" s="8">
        <v>58.99961756365196</v>
      </c>
      <c r="H149" s="8">
        <v>55.99570717603104</v>
      </c>
      <c r="I149" s="8">
        <v>16.861969215797622</v>
      </c>
      <c r="J149" s="3">
        <f t="shared" si="2"/>
        <v>98.133355523885371</v>
      </c>
    </row>
    <row r="150" spans="1:10" x14ac:dyDescent="0.2">
      <c r="A150" s="7">
        <v>44379.083333333336</v>
      </c>
      <c r="B150" s="8">
        <v>59.724313690619731</v>
      </c>
      <c r="C150" s="8">
        <v>51.831009729089644</v>
      </c>
      <c r="D150" s="8">
        <v>65.707058385083116</v>
      </c>
      <c r="E150" s="8">
        <v>369.99576917554486</v>
      </c>
      <c r="F150" s="8">
        <v>390.02835770710357</v>
      </c>
      <c r="G150" s="8">
        <v>58.544079230097886</v>
      </c>
      <c r="H150" s="8">
        <v>55.546189573981891</v>
      </c>
      <c r="I150" s="8">
        <v>16.998800869037513</v>
      </c>
      <c r="J150" s="3">
        <f t="shared" si="2"/>
        <v>97.091467935042274</v>
      </c>
    </row>
    <row r="151" spans="1:10" x14ac:dyDescent="0.2">
      <c r="A151" s="7">
        <v>44379.125</v>
      </c>
      <c r="B151" s="8">
        <v>59.747923012639774</v>
      </c>
      <c r="C151" s="8">
        <v>53.390550674703071</v>
      </c>
      <c r="D151" s="8">
        <v>65.992854534311434</v>
      </c>
      <c r="E151" s="8">
        <v>369.96725644210198</v>
      </c>
      <c r="F151" s="8">
        <v>389.95864936248165</v>
      </c>
      <c r="G151" s="8">
        <v>58.008791126875714</v>
      </c>
      <c r="H151" s="8">
        <v>54.998271271118639</v>
      </c>
      <c r="I151" s="8">
        <v>16.999763999471032</v>
      </c>
      <c r="J151" s="3">
        <f t="shared" si="2"/>
        <v>96.007298398523332</v>
      </c>
    </row>
    <row r="152" spans="1:10" x14ac:dyDescent="0.2">
      <c r="A152" s="7">
        <v>44379.166666666664</v>
      </c>
      <c r="B152" s="8">
        <v>59.732414023491586</v>
      </c>
      <c r="C152" s="8">
        <v>52.28008836660387</v>
      </c>
      <c r="D152" s="8">
        <v>65.501768414896858</v>
      </c>
      <c r="E152" s="8">
        <v>369.86976833212049</v>
      </c>
      <c r="F152" s="8">
        <v>390.01205820454658</v>
      </c>
      <c r="G152" s="8">
        <v>58.741417149082181</v>
      </c>
      <c r="H152" s="8">
        <v>55.738711682503798</v>
      </c>
      <c r="I152" s="8">
        <v>16.911821077858541</v>
      </c>
      <c r="J152" s="3">
        <f t="shared" si="2"/>
        <v>97.568307753727424</v>
      </c>
    </row>
    <row r="153" spans="1:10" x14ac:dyDescent="0.2">
      <c r="A153" s="7">
        <v>44379.208333333336</v>
      </c>
      <c r="B153" s="8">
        <v>59.715067050097971</v>
      </c>
      <c r="C153" s="8">
        <v>51.979662495010722</v>
      </c>
      <c r="D153" s="8">
        <v>65.754596403502603</v>
      </c>
      <c r="E153" s="8">
        <v>369.94705188121065</v>
      </c>
      <c r="F153" s="8">
        <v>390.0427484394628</v>
      </c>
      <c r="G153" s="8">
        <v>58.999771135244423</v>
      </c>
      <c r="H153" s="8">
        <v>55.995847238681115</v>
      </c>
      <c r="I153" s="8">
        <v>16.864737998736405</v>
      </c>
      <c r="J153" s="3">
        <f t="shared" si="2"/>
        <v>98.130880375189136</v>
      </c>
    </row>
    <row r="154" spans="1:10" x14ac:dyDescent="0.2">
      <c r="A154" s="7">
        <v>44379.25</v>
      </c>
      <c r="B154" s="8">
        <v>59.726963055805392</v>
      </c>
      <c r="C154" s="8">
        <v>51.48138618952234</v>
      </c>
      <c r="D154" s="8">
        <v>65.574967086778969</v>
      </c>
      <c r="E154" s="8">
        <v>370.07062205217949</v>
      </c>
      <c r="F154" s="8">
        <v>389.98756978824088</v>
      </c>
      <c r="G154" s="8">
        <v>58.988519584805744</v>
      </c>
      <c r="H154" s="8">
        <v>56.001107809642143</v>
      </c>
      <c r="I154" s="8">
        <v>16.891438723193197</v>
      </c>
      <c r="J154" s="3">
        <f t="shared" si="2"/>
        <v>98.09818867125469</v>
      </c>
    </row>
    <row r="155" spans="1:10" x14ac:dyDescent="0.2">
      <c r="A155" s="7">
        <v>44379.291666666664</v>
      </c>
      <c r="B155" s="8">
        <v>59.731308157564214</v>
      </c>
      <c r="C155" s="8">
        <v>51.87590438488499</v>
      </c>
      <c r="D155" s="8">
        <v>66.102416095072144</v>
      </c>
      <c r="E155" s="8">
        <v>370.12183798055179</v>
      </c>
      <c r="F155" s="8">
        <v>389.99049538127002</v>
      </c>
      <c r="G155" s="8">
        <v>59.003311455723825</v>
      </c>
      <c r="H155" s="8">
        <v>56.001484331529291</v>
      </c>
      <c r="I155" s="8">
        <v>16.958718984048708</v>
      </c>
      <c r="J155" s="3">
        <f t="shared" si="2"/>
        <v>98.046076803204414</v>
      </c>
    </row>
    <row r="156" spans="1:10" x14ac:dyDescent="0.2">
      <c r="A156" s="7">
        <v>44379.333333333336</v>
      </c>
      <c r="B156" s="8">
        <v>59.718723415554784</v>
      </c>
      <c r="C156" s="8">
        <v>52.005385134080619</v>
      </c>
      <c r="D156" s="8">
        <v>65.937954263921128</v>
      </c>
      <c r="E156" s="8">
        <v>370.02157152532743</v>
      </c>
      <c r="F156" s="8">
        <v>389.95242991058313</v>
      </c>
      <c r="G156" s="8">
        <v>59.168302580364852</v>
      </c>
      <c r="H156" s="8">
        <v>56.001108196998636</v>
      </c>
      <c r="I156" s="8">
        <v>17.103350092565474</v>
      </c>
      <c r="J156" s="3">
        <f t="shared" si="2"/>
        <v>98.066060684798003</v>
      </c>
    </row>
    <row r="157" spans="1:10" x14ac:dyDescent="0.2">
      <c r="A157" s="7">
        <v>44379.375</v>
      </c>
      <c r="B157" s="8">
        <v>59.68962185207242</v>
      </c>
      <c r="C157" s="8">
        <v>51.587994647262256</v>
      </c>
      <c r="D157" s="8">
        <v>66.710839917826632</v>
      </c>
      <c r="E157" s="8">
        <v>370.00490505642142</v>
      </c>
      <c r="F157" s="8">
        <v>373.72503191298131</v>
      </c>
      <c r="G157" s="8">
        <v>60.02227088154077</v>
      </c>
      <c r="H157" s="8">
        <v>56.287594276619281</v>
      </c>
      <c r="I157" s="8">
        <v>17.288051950320078</v>
      </c>
      <c r="J157" s="3">
        <f t="shared" si="2"/>
        <v>99.021813207839969</v>
      </c>
    </row>
    <row r="158" spans="1:10" x14ac:dyDescent="0.2">
      <c r="A158" s="7">
        <v>44379.416666666664</v>
      </c>
      <c r="B158" s="8">
        <v>59.734609867197705</v>
      </c>
      <c r="C158" s="8">
        <v>52.713593365299701</v>
      </c>
      <c r="D158" s="8">
        <v>68.334817122247316</v>
      </c>
      <c r="E158" s="8">
        <v>370.10770837171054</v>
      </c>
      <c r="F158" s="8">
        <v>381.73863782030969</v>
      </c>
      <c r="G158" s="8">
        <v>59.985427885451273</v>
      </c>
      <c r="H158" s="8">
        <v>57.000075421616316</v>
      </c>
      <c r="I158" s="8">
        <v>17.473765122130036</v>
      </c>
      <c r="J158" s="3">
        <f t="shared" si="2"/>
        <v>99.511738184937556</v>
      </c>
    </row>
    <row r="159" spans="1:10" x14ac:dyDescent="0.2">
      <c r="A159" s="7">
        <v>44379.458333333336</v>
      </c>
      <c r="B159" s="8">
        <v>59.71950689648461</v>
      </c>
      <c r="C159" s="8">
        <v>52.879252055849825</v>
      </c>
      <c r="D159" s="8">
        <v>67.884085193026891</v>
      </c>
      <c r="E159" s="8">
        <v>370.0395184638337</v>
      </c>
      <c r="F159" s="8">
        <v>386.17387282795067</v>
      </c>
      <c r="G159" s="8">
        <v>60.008600440161942</v>
      </c>
      <c r="H159" s="8">
        <v>57.004234170236352</v>
      </c>
      <c r="I159" s="8">
        <v>17.587602205916376</v>
      </c>
      <c r="J159" s="3">
        <f t="shared" si="2"/>
        <v>99.425232404481932</v>
      </c>
    </row>
    <row r="160" spans="1:10" x14ac:dyDescent="0.2">
      <c r="A160" s="7">
        <v>44379.5</v>
      </c>
      <c r="B160" s="8">
        <v>59.727514980686166</v>
      </c>
      <c r="C160" s="8">
        <v>52.520577827991659</v>
      </c>
      <c r="D160" s="8">
        <v>66.925629412689304</v>
      </c>
      <c r="E160" s="8">
        <v>370.00040349367708</v>
      </c>
      <c r="F160" s="8">
        <v>389.2641304365979</v>
      </c>
      <c r="G160" s="8">
        <v>60.890556448044727</v>
      </c>
      <c r="H160" s="8">
        <v>58.092195028978246</v>
      </c>
      <c r="I160" s="8">
        <v>17.526571511597997</v>
      </c>
      <c r="J160" s="3">
        <f t="shared" si="2"/>
        <v>101.45617996542498</v>
      </c>
    </row>
    <row r="161" spans="1:10" x14ac:dyDescent="0.2">
      <c r="A161" s="7">
        <v>44379.541666666664</v>
      </c>
      <c r="B161" s="8">
        <v>59.710417410392694</v>
      </c>
      <c r="C161" s="8">
        <v>51.552482851966992</v>
      </c>
      <c r="D161" s="8">
        <v>66.720058459699246</v>
      </c>
      <c r="E161" s="8">
        <v>369.98922656327255</v>
      </c>
      <c r="F161" s="8">
        <v>389.97283617876843</v>
      </c>
      <c r="G161" s="8">
        <v>61.223438424654368</v>
      </c>
      <c r="H161" s="8">
        <v>58.818906264245875</v>
      </c>
      <c r="I161" s="8">
        <v>17.712943900337802</v>
      </c>
      <c r="J161" s="3">
        <f t="shared" si="2"/>
        <v>102.32940078856244</v>
      </c>
    </row>
    <row r="162" spans="1:10" x14ac:dyDescent="0.2">
      <c r="A162" s="7">
        <v>44379.583333333336</v>
      </c>
      <c r="B162" s="8">
        <v>59.726874183879197</v>
      </c>
      <c r="C162" s="8">
        <v>52.322189226538903</v>
      </c>
      <c r="D162" s="8">
        <v>66.604981107772559</v>
      </c>
      <c r="E162" s="8">
        <v>369.9938498708122</v>
      </c>
      <c r="F162" s="8">
        <v>390.02307627833216</v>
      </c>
      <c r="G162" s="8">
        <v>59.570570663241085</v>
      </c>
      <c r="H162" s="8">
        <v>57.622405195075437</v>
      </c>
      <c r="I162" s="8">
        <v>18.143768492231604</v>
      </c>
      <c r="J162" s="3">
        <f t="shared" si="2"/>
        <v>99.049207366084914</v>
      </c>
    </row>
    <row r="163" spans="1:10" x14ac:dyDescent="0.2">
      <c r="A163" s="7">
        <v>44379.625</v>
      </c>
      <c r="B163" s="8">
        <v>59.722987414047758</v>
      </c>
      <c r="C163" s="8">
        <v>51.57328516638885</v>
      </c>
      <c r="D163" s="8">
        <v>66.103172283997637</v>
      </c>
      <c r="E163" s="8">
        <v>370.08061627016082</v>
      </c>
      <c r="F163" s="8">
        <v>390.00592647502805</v>
      </c>
      <c r="G163" s="8">
        <v>60.788042421645855</v>
      </c>
      <c r="H163" s="8">
        <v>58.260673983199069</v>
      </c>
      <c r="I163" s="8">
        <v>17.861930277377567</v>
      </c>
      <c r="J163" s="3">
        <f t="shared" si="2"/>
        <v>101.18678612746736</v>
      </c>
    </row>
    <row r="164" spans="1:10" x14ac:dyDescent="0.2">
      <c r="A164" s="7">
        <v>44379.666666666664</v>
      </c>
      <c r="B164" s="8">
        <v>59.704570980784837</v>
      </c>
      <c r="C164" s="8">
        <v>52.086950235964551</v>
      </c>
      <c r="D164" s="8">
        <v>66.301534068312549</v>
      </c>
      <c r="E164" s="8">
        <v>369.71500060441684</v>
      </c>
      <c r="F164" s="8">
        <v>390.04226554736016</v>
      </c>
      <c r="G164" s="8">
        <v>62.801819466142739</v>
      </c>
      <c r="H164" s="8">
        <v>59.003653149734262</v>
      </c>
      <c r="I164" s="8">
        <v>17.982542727912904</v>
      </c>
      <c r="J164" s="3">
        <f t="shared" si="2"/>
        <v>103.82292988796409</v>
      </c>
    </row>
    <row r="165" spans="1:10" x14ac:dyDescent="0.2">
      <c r="A165" s="7">
        <v>44379.708333333336</v>
      </c>
      <c r="B165" s="8">
        <v>59.773243832372827</v>
      </c>
      <c r="C165" s="8">
        <v>51.503881073777706</v>
      </c>
      <c r="D165" s="8">
        <v>66.448233014995054</v>
      </c>
      <c r="E165" s="8">
        <v>369.90139610738197</v>
      </c>
      <c r="F165" s="8">
        <v>390.01374804329049</v>
      </c>
      <c r="G165" s="8">
        <v>63.004451163632446</v>
      </c>
      <c r="H165" s="8">
        <v>58.996401747992671</v>
      </c>
      <c r="I165" s="8">
        <v>17.801940759004079</v>
      </c>
      <c r="J165" s="3">
        <f t="shared" si="2"/>
        <v>104.19891215262103</v>
      </c>
    </row>
    <row r="166" spans="1:10" x14ac:dyDescent="0.2">
      <c r="A166" s="7">
        <v>44379.75</v>
      </c>
      <c r="B166" s="8">
        <v>59.740678808023773</v>
      </c>
      <c r="C166" s="8">
        <v>53.18319858927304</v>
      </c>
      <c r="D166" s="8">
        <v>67.135532149764899</v>
      </c>
      <c r="E166" s="8">
        <v>370.03360489212724</v>
      </c>
      <c r="F166" s="8">
        <v>390.00846154101686</v>
      </c>
      <c r="G166" s="8">
        <v>63.001534591543624</v>
      </c>
      <c r="H166" s="8">
        <v>58.993194016231023</v>
      </c>
      <c r="I166" s="8">
        <v>17.766765169909995</v>
      </c>
      <c r="J166" s="3">
        <f t="shared" si="2"/>
        <v>104.22796343786464</v>
      </c>
    </row>
    <row r="167" spans="1:10" x14ac:dyDescent="0.2">
      <c r="A167" s="7">
        <v>44379.791666666664</v>
      </c>
      <c r="B167" s="8">
        <v>59.740149482538499</v>
      </c>
      <c r="C167" s="8">
        <v>52.726507405882032</v>
      </c>
      <c r="D167" s="8">
        <v>67.008337822720549</v>
      </c>
      <c r="E167" s="8">
        <v>370.04251479398084</v>
      </c>
      <c r="F167" s="8">
        <v>389.96693729616197</v>
      </c>
      <c r="G167" s="8">
        <v>62.997099653571432</v>
      </c>
      <c r="H167" s="8">
        <v>59.001198263917843</v>
      </c>
      <c r="I167" s="8">
        <v>17.411040017790995</v>
      </c>
      <c r="J167" s="3">
        <f t="shared" si="2"/>
        <v>104.58725789969829</v>
      </c>
    </row>
    <row r="168" spans="1:10" x14ac:dyDescent="0.2">
      <c r="A168" s="7">
        <v>44379.833333333336</v>
      </c>
      <c r="B168" s="8">
        <v>59.703995073097516</v>
      </c>
      <c r="C168" s="8">
        <v>51.397024523547763</v>
      </c>
      <c r="D168" s="8">
        <v>67.031857665857885</v>
      </c>
      <c r="E168" s="8">
        <v>369.9376257553015</v>
      </c>
      <c r="F168" s="8">
        <v>389.98478069883294</v>
      </c>
      <c r="G168" s="8">
        <v>63.60298917447647</v>
      </c>
      <c r="H168" s="8">
        <v>59.000247149411152</v>
      </c>
      <c r="I168" s="8">
        <v>17.412238535540599</v>
      </c>
      <c r="J168" s="3">
        <f t="shared" si="2"/>
        <v>105.19099778834702</v>
      </c>
    </row>
    <row r="169" spans="1:10" x14ac:dyDescent="0.2">
      <c r="A169" s="7">
        <v>44379.875</v>
      </c>
      <c r="B169" s="8">
        <v>59.70730652154748</v>
      </c>
      <c r="C169" s="8">
        <v>51.455559056976099</v>
      </c>
      <c r="D169" s="8">
        <v>67.331559352146542</v>
      </c>
      <c r="E169" s="8">
        <v>369.98115570517774</v>
      </c>
      <c r="F169" s="8">
        <v>389.97936492919132</v>
      </c>
      <c r="G169" s="8">
        <v>64.002318260192837</v>
      </c>
      <c r="H169" s="8">
        <v>58.991092991634325</v>
      </c>
      <c r="I169" s="8">
        <v>17.425172209465252</v>
      </c>
      <c r="J169" s="3">
        <f t="shared" si="2"/>
        <v>105.56823904236191</v>
      </c>
    </row>
    <row r="170" spans="1:10" x14ac:dyDescent="0.2">
      <c r="A170" s="7">
        <v>44379.916666666664</v>
      </c>
      <c r="B170" s="8">
        <v>59.727815119668023</v>
      </c>
      <c r="C170" s="8">
        <v>52.343990720075141</v>
      </c>
      <c r="D170" s="8">
        <v>67.370248481827304</v>
      </c>
      <c r="E170" s="8">
        <v>369.92312221229412</v>
      </c>
      <c r="F170" s="8">
        <v>390.00990125545263</v>
      </c>
      <c r="G170" s="8">
        <v>63.981737081816178</v>
      </c>
      <c r="H170" s="8">
        <v>58.989884490355408</v>
      </c>
      <c r="I170" s="8">
        <v>17.350137061473173</v>
      </c>
      <c r="J170" s="3">
        <f t="shared" si="2"/>
        <v>105.62148451069841</v>
      </c>
    </row>
    <row r="171" spans="1:10" x14ac:dyDescent="0.2">
      <c r="A171" s="7">
        <v>44379.958333333336</v>
      </c>
      <c r="B171" s="8">
        <v>59.719313476723151</v>
      </c>
      <c r="C171" s="8">
        <v>52.122610702887052</v>
      </c>
      <c r="D171" s="8">
        <v>67.497939503938667</v>
      </c>
      <c r="E171" s="8">
        <v>370.04825937977165</v>
      </c>
      <c r="F171" s="8">
        <v>390.01250293765293</v>
      </c>
      <c r="G171" s="8">
        <v>63.41715911672879</v>
      </c>
      <c r="H171" s="8">
        <v>58.759166078906404</v>
      </c>
      <c r="I171" s="8">
        <v>17.268292119474054</v>
      </c>
      <c r="J171" s="3">
        <f t="shared" si="2"/>
        <v>104.90803307616115</v>
      </c>
    </row>
    <row r="172" spans="1:10" x14ac:dyDescent="0.2">
      <c r="A172" s="7">
        <v>44380</v>
      </c>
      <c r="B172" s="8">
        <v>59.73527179605216</v>
      </c>
      <c r="C172" s="8">
        <v>52.137880380001931</v>
      </c>
      <c r="D172" s="8">
        <v>67.514358515175857</v>
      </c>
      <c r="E172" s="8">
        <v>369.93750897280057</v>
      </c>
      <c r="F172" s="8">
        <v>390.01424160786411</v>
      </c>
      <c r="G172" s="8">
        <v>62.174104378970739</v>
      </c>
      <c r="H172" s="8">
        <v>58.072012117719147</v>
      </c>
      <c r="I172" s="8">
        <v>17.343944346147019</v>
      </c>
      <c r="J172" s="3">
        <f t="shared" si="2"/>
        <v>102.90217215054287</v>
      </c>
    </row>
    <row r="173" spans="1:10" x14ac:dyDescent="0.2">
      <c r="A173" s="7">
        <v>44380.041666666664</v>
      </c>
      <c r="B173" s="8">
        <v>59.720445780199903</v>
      </c>
      <c r="C173" s="8">
        <v>52.264854907284558</v>
      </c>
      <c r="D173" s="8">
        <v>67.681761068900983</v>
      </c>
      <c r="E173" s="8">
        <v>369.92042867352205</v>
      </c>
      <c r="F173" s="8">
        <v>389.99520791200052</v>
      </c>
      <c r="G173" s="8">
        <v>63.933504466565971</v>
      </c>
      <c r="H173" s="8">
        <v>58.001513716714868</v>
      </c>
      <c r="I173" s="8">
        <v>17.387833786447494</v>
      </c>
      <c r="J173" s="3">
        <f t="shared" si="2"/>
        <v>104.54718439683336</v>
      </c>
    </row>
    <row r="174" spans="1:10" x14ac:dyDescent="0.2">
      <c r="A174" s="7">
        <v>44380.083333333336</v>
      </c>
      <c r="B174" s="8">
        <v>59.748349687086886</v>
      </c>
      <c r="C174" s="8">
        <v>52.127821648066181</v>
      </c>
      <c r="D174" s="8">
        <v>67.674492236928174</v>
      </c>
      <c r="E174" s="8">
        <v>369.95014883239884</v>
      </c>
      <c r="F174" s="8">
        <v>390.0296378403259</v>
      </c>
      <c r="G174" s="8">
        <v>63.996945186628437</v>
      </c>
      <c r="H174" s="8">
        <v>58.001959350773134</v>
      </c>
      <c r="I174" s="8">
        <v>17.529758008678442</v>
      </c>
      <c r="J174" s="3">
        <f t="shared" si="2"/>
        <v>104.46914652872313</v>
      </c>
    </row>
    <row r="175" spans="1:10" x14ac:dyDescent="0.2">
      <c r="A175" s="7">
        <v>44380.125</v>
      </c>
      <c r="B175" s="8">
        <v>59.716556924559605</v>
      </c>
      <c r="C175" s="8">
        <v>52.490363578716739</v>
      </c>
      <c r="D175" s="8">
        <v>67.302359394820982</v>
      </c>
      <c r="E175" s="8">
        <v>369.99786454323811</v>
      </c>
      <c r="F175" s="8">
        <v>390.00719734044486</v>
      </c>
      <c r="G175" s="8">
        <v>64.062829153821966</v>
      </c>
      <c r="H175" s="8">
        <v>58.06063506174862</v>
      </c>
      <c r="I175" s="8">
        <v>17.510110996423027</v>
      </c>
      <c r="J175" s="3">
        <f t="shared" si="2"/>
        <v>104.61335321914756</v>
      </c>
    </row>
    <row r="176" spans="1:10" x14ac:dyDescent="0.2">
      <c r="A176" s="7">
        <v>44380.166666666664</v>
      </c>
      <c r="B176" s="8">
        <v>59.751370330598178</v>
      </c>
      <c r="C176" s="8">
        <v>53.565301449729418</v>
      </c>
      <c r="D176" s="8">
        <v>67.703088563279238</v>
      </c>
      <c r="E176" s="8">
        <v>369.92626886694848</v>
      </c>
      <c r="F176" s="8">
        <v>389.96459388417037</v>
      </c>
      <c r="G176" s="8">
        <v>64.485321195984397</v>
      </c>
      <c r="H176" s="8">
        <v>58.506474579858349</v>
      </c>
      <c r="I176" s="8">
        <v>17.652379162738708</v>
      </c>
      <c r="J176" s="3">
        <f t="shared" si="2"/>
        <v>105.33941661310404</v>
      </c>
    </row>
    <row r="177" spans="1:10" x14ac:dyDescent="0.2">
      <c r="A177" s="7">
        <v>44380.208333333336</v>
      </c>
      <c r="B177" s="8">
        <v>59.735049193532809</v>
      </c>
      <c r="C177" s="8">
        <v>53.921851447426178</v>
      </c>
      <c r="D177" s="8">
        <v>67.525052759452663</v>
      </c>
      <c r="E177" s="8">
        <v>370.15854235207001</v>
      </c>
      <c r="F177" s="8">
        <v>390.04616558650946</v>
      </c>
      <c r="G177" s="8">
        <v>63.008094295782165</v>
      </c>
      <c r="H177" s="8">
        <v>58.495589516559704</v>
      </c>
      <c r="I177" s="8">
        <v>17.349856697427885</v>
      </c>
      <c r="J177" s="3">
        <f t="shared" si="2"/>
        <v>104.15382711491399</v>
      </c>
    </row>
    <row r="178" spans="1:10" x14ac:dyDescent="0.2">
      <c r="A178" s="7">
        <v>44380.25</v>
      </c>
      <c r="B178" s="8">
        <v>59.737626547017697</v>
      </c>
      <c r="C178" s="8">
        <v>52.343403816702924</v>
      </c>
      <c r="D178" s="8">
        <v>67.665346177499032</v>
      </c>
      <c r="E178" s="8">
        <v>370.11617767959331</v>
      </c>
      <c r="F178" s="8">
        <v>390.01297571120256</v>
      </c>
      <c r="G178" s="8">
        <v>62.978077949879712</v>
      </c>
      <c r="H178" s="8">
        <v>57.253274303671354</v>
      </c>
      <c r="I178" s="8">
        <v>17.119436686088868</v>
      </c>
      <c r="J178" s="3">
        <f t="shared" si="2"/>
        <v>103.1119155674622</v>
      </c>
    </row>
    <row r="179" spans="1:10" x14ac:dyDescent="0.2">
      <c r="A179" s="7">
        <v>44380.291666666664</v>
      </c>
      <c r="B179" s="8">
        <v>59.734729902415211</v>
      </c>
      <c r="C179" s="8">
        <v>51.973616151548065</v>
      </c>
      <c r="D179" s="8">
        <v>67.532525558850551</v>
      </c>
      <c r="E179" s="8">
        <v>369.81558000132418</v>
      </c>
      <c r="F179" s="8">
        <v>389.96437462212299</v>
      </c>
      <c r="G179" s="8">
        <v>63.986854798546119</v>
      </c>
      <c r="H179" s="8">
        <v>56.996658091929163</v>
      </c>
      <c r="I179" s="8">
        <v>17.290896052681347</v>
      </c>
      <c r="J179" s="3">
        <f t="shared" si="2"/>
        <v>103.69261683779393</v>
      </c>
    </row>
    <row r="180" spans="1:10" x14ac:dyDescent="0.2">
      <c r="A180" s="7">
        <v>44380.333333333336</v>
      </c>
      <c r="B180" s="8">
        <v>59.72521673987238</v>
      </c>
      <c r="C180" s="8">
        <v>51.411761704641606</v>
      </c>
      <c r="D180" s="8">
        <v>67.407381041310217</v>
      </c>
      <c r="E180" s="8">
        <v>369.96339736848216</v>
      </c>
      <c r="F180" s="8">
        <v>389.97567479673552</v>
      </c>
      <c r="G180" s="8">
        <v>63.974761689685792</v>
      </c>
      <c r="H180" s="8">
        <v>56.997738392003406</v>
      </c>
      <c r="I180" s="8">
        <v>17.247458392684219</v>
      </c>
      <c r="J180" s="3">
        <f t="shared" si="2"/>
        <v>103.72504168900497</v>
      </c>
    </row>
    <row r="181" spans="1:10" x14ac:dyDescent="0.2">
      <c r="A181" s="7">
        <v>44380.375</v>
      </c>
      <c r="B181" s="8">
        <v>59.745584745770543</v>
      </c>
      <c r="C181" s="8">
        <v>52.727140058673747</v>
      </c>
      <c r="D181" s="8">
        <v>67.825513081416887</v>
      </c>
      <c r="E181" s="8">
        <v>370.02283190125468</v>
      </c>
      <c r="F181" s="8">
        <v>390.01331657527379</v>
      </c>
      <c r="G181" s="8">
        <v>63.979546378495691</v>
      </c>
      <c r="H181" s="8">
        <v>57.002515912525546</v>
      </c>
      <c r="I181" s="8">
        <v>17.273841114225789</v>
      </c>
      <c r="J181" s="3">
        <f t="shared" si="2"/>
        <v>103.70822117679545</v>
      </c>
    </row>
    <row r="182" spans="1:10" x14ac:dyDescent="0.2">
      <c r="A182" s="7">
        <v>44380.416666666664</v>
      </c>
      <c r="B182" s="8">
        <v>59.715305103498345</v>
      </c>
      <c r="C182" s="8">
        <v>51.838022086943255</v>
      </c>
      <c r="D182" s="8">
        <v>67.612100140873352</v>
      </c>
      <c r="E182" s="8">
        <v>370.09796294736782</v>
      </c>
      <c r="F182" s="8">
        <v>389.96019044838107</v>
      </c>
      <c r="G182" s="8">
        <v>63.994382578645663</v>
      </c>
      <c r="H182" s="8">
        <v>57.001703558063582</v>
      </c>
      <c r="I182" s="8">
        <v>17.411399916896446</v>
      </c>
      <c r="J182" s="3">
        <f t="shared" si="2"/>
        <v>103.5846862198128</v>
      </c>
    </row>
    <row r="183" spans="1:10" x14ac:dyDescent="0.2">
      <c r="A183" s="7">
        <v>44380.458333333336</v>
      </c>
      <c r="B183" s="8">
        <v>59.709525163340082</v>
      </c>
      <c r="C183" s="8">
        <v>52.255065193709825</v>
      </c>
      <c r="D183" s="8">
        <v>66.890500692616044</v>
      </c>
      <c r="E183" s="8">
        <v>370.02439273812627</v>
      </c>
      <c r="F183" s="8">
        <v>390.00641860684834</v>
      </c>
      <c r="G183" s="8">
        <v>64.205247098211984</v>
      </c>
      <c r="H183" s="8">
        <v>56.997379227836809</v>
      </c>
      <c r="I183" s="8">
        <v>17.575881811516464</v>
      </c>
      <c r="J183" s="3">
        <f t="shared" si="2"/>
        <v>103.62674451453233</v>
      </c>
    </row>
    <row r="184" spans="1:10" x14ac:dyDescent="0.2">
      <c r="A184" s="7">
        <v>44380.5</v>
      </c>
      <c r="B184" s="8">
        <v>59.732472266483171</v>
      </c>
      <c r="C184" s="8">
        <v>51.273979582183919</v>
      </c>
      <c r="D184" s="8">
        <v>66.705855854580037</v>
      </c>
      <c r="E184" s="8">
        <v>369.99304535448306</v>
      </c>
      <c r="F184" s="8">
        <v>389.98304535897989</v>
      </c>
      <c r="G184" s="8">
        <v>64.97332258160921</v>
      </c>
      <c r="H184" s="8">
        <v>56.998329810370038</v>
      </c>
      <c r="I184" s="8">
        <v>17.783653938016101</v>
      </c>
      <c r="J184" s="3">
        <f t="shared" si="2"/>
        <v>104.18799845396315</v>
      </c>
    </row>
    <row r="185" spans="1:10" x14ac:dyDescent="0.2">
      <c r="A185" s="7">
        <v>44380.541666666664</v>
      </c>
      <c r="B185" s="8">
        <v>59.721667680416417</v>
      </c>
      <c r="C185" s="8">
        <v>52.565116477080686</v>
      </c>
      <c r="D185" s="8">
        <v>66.827676185119429</v>
      </c>
      <c r="E185" s="8">
        <v>370.05707778074623</v>
      </c>
      <c r="F185" s="8">
        <v>389.99465238235177</v>
      </c>
      <c r="G185" s="8">
        <v>65.164080691856739</v>
      </c>
      <c r="H185" s="8">
        <v>57.000741141624864</v>
      </c>
      <c r="I185" s="8">
        <v>17.706903704306573</v>
      </c>
      <c r="J185" s="3">
        <f t="shared" si="2"/>
        <v>104.45791812917503</v>
      </c>
    </row>
    <row r="186" spans="1:10" x14ac:dyDescent="0.2">
      <c r="A186" s="7">
        <v>44380.583333333336</v>
      </c>
      <c r="B186" s="8">
        <v>59.739682513384388</v>
      </c>
      <c r="C186" s="8">
        <v>53.574101873839538</v>
      </c>
      <c r="D186" s="8">
        <v>66.877341249610822</v>
      </c>
      <c r="E186" s="8">
        <v>370.13614347188735</v>
      </c>
      <c r="F186" s="8">
        <v>389.98311681533323</v>
      </c>
      <c r="G186" s="8">
        <v>65.634374525697964</v>
      </c>
      <c r="H186" s="8">
        <v>57.000817359342065</v>
      </c>
      <c r="I186" s="8">
        <v>17.957588591462386</v>
      </c>
      <c r="J186" s="3">
        <f t="shared" si="2"/>
        <v>104.67760329357765</v>
      </c>
    </row>
    <row r="187" spans="1:10" x14ac:dyDescent="0.2">
      <c r="A187" s="7">
        <v>44380.625</v>
      </c>
      <c r="B187" s="8">
        <v>59.727936867448236</v>
      </c>
      <c r="C187" s="8">
        <v>51.551870493731762</v>
      </c>
      <c r="D187" s="8">
        <v>66.105559851624676</v>
      </c>
      <c r="E187" s="8">
        <v>369.87849454481778</v>
      </c>
      <c r="F187" s="8">
        <v>390.00882708493464</v>
      </c>
      <c r="G187" s="8">
        <v>64.849496430829461</v>
      </c>
      <c r="H187" s="8">
        <v>57.001059116676558</v>
      </c>
      <c r="I187" s="8">
        <v>17.966172617715088</v>
      </c>
      <c r="J187" s="3">
        <f t="shared" si="2"/>
        <v>103.88438292979093</v>
      </c>
    </row>
    <row r="188" spans="1:10" x14ac:dyDescent="0.2">
      <c r="A188" s="7">
        <v>44380.666666666664</v>
      </c>
      <c r="B188" s="8">
        <v>59.714393026921151</v>
      </c>
      <c r="C188" s="8">
        <v>53.12752586139306</v>
      </c>
      <c r="D188" s="8">
        <v>66.563712622037272</v>
      </c>
      <c r="E188" s="8">
        <v>369.89523944989338</v>
      </c>
      <c r="F188" s="8">
        <v>389.99935662601598</v>
      </c>
      <c r="G188" s="8">
        <v>64.473647471683364</v>
      </c>
      <c r="H188" s="8">
        <v>56.99765687635432</v>
      </c>
      <c r="I188" s="8">
        <v>17.868506938100957</v>
      </c>
      <c r="J188" s="3">
        <f t="shared" si="2"/>
        <v>103.60279740993673</v>
      </c>
    </row>
    <row r="189" spans="1:10" x14ac:dyDescent="0.2">
      <c r="A189" s="7">
        <v>44380.708333333336</v>
      </c>
      <c r="B189" s="8">
        <v>59.733501346285017</v>
      </c>
      <c r="C189" s="8">
        <v>51.389883901753009</v>
      </c>
      <c r="D189" s="8">
        <v>66.390007453470602</v>
      </c>
      <c r="E189" s="8">
        <v>370.02022816085787</v>
      </c>
      <c r="F189" s="8">
        <v>390.00839218965535</v>
      </c>
      <c r="G189" s="8">
        <v>64.049485156338875</v>
      </c>
      <c r="H189" s="8">
        <v>57.00240792783994</v>
      </c>
      <c r="I189" s="8">
        <v>17.954383941998529</v>
      </c>
      <c r="J189" s="3">
        <f t="shared" si="2"/>
        <v>103.09750914218029</v>
      </c>
    </row>
    <row r="190" spans="1:10" x14ac:dyDescent="0.2">
      <c r="A190" s="7">
        <v>44380.75</v>
      </c>
      <c r="B190" s="8">
        <v>59.731407949294208</v>
      </c>
      <c r="C190" s="8">
        <v>51.623466130167458</v>
      </c>
      <c r="D190" s="8">
        <v>67.051187379042133</v>
      </c>
      <c r="E190" s="8">
        <v>370.08776843082575</v>
      </c>
      <c r="F190" s="8">
        <v>389.97695156460941</v>
      </c>
      <c r="G190" s="8">
        <v>63.980799282000433</v>
      </c>
      <c r="H190" s="8">
        <v>56.99817765990062</v>
      </c>
      <c r="I190" s="8">
        <v>17.908058362711234</v>
      </c>
      <c r="J190" s="3">
        <f t="shared" si="2"/>
        <v>103.07091857918982</v>
      </c>
    </row>
    <row r="191" spans="1:10" x14ac:dyDescent="0.2">
      <c r="A191" s="7">
        <v>44380.791666666664</v>
      </c>
      <c r="B191" s="8">
        <v>59.740038018138954</v>
      </c>
      <c r="C191" s="8">
        <v>52.954389512395721</v>
      </c>
      <c r="D191" s="8">
        <v>67.454922844346726</v>
      </c>
      <c r="E191" s="8">
        <v>370.03559915027051</v>
      </c>
      <c r="F191" s="8">
        <v>389.99615259833803</v>
      </c>
      <c r="G191" s="8">
        <v>63.983100102535829</v>
      </c>
      <c r="H191" s="8">
        <v>57.00146833178372</v>
      </c>
      <c r="I191" s="8">
        <v>17.66178238970652</v>
      </c>
      <c r="J191" s="3">
        <f t="shared" si="2"/>
        <v>103.32278604461304</v>
      </c>
    </row>
    <row r="192" spans="1:10" x14ac:dyDescent="0.2">
      <c r="A192" s="7">
        <v>44380.833333333336</v>
      </c>
      <c r="B192" s="8">
        <v>59.723709373861588</v>
      </c>
      <c r="C192" s="8">
        <v>51.68340200356544</v>
      </c>
      <c r="D192" s="8">
        <v>66.908829890645052</v>
      </c>
      <c r="E192" s="8">
        <v>370.16650890963268</v>
      </c>
      <c r="F192" s="8">
        <v>389.97513727418459</v>
      </c>
      <c r="G192" s="8">
        <v>63.992800112475635</v>
      </c>
      <c r="H192" s="8">
        <v>56.994733125947114</v>
      </c>
      <c r="I192" s="8">
        <v>17.552280028080666</v>
      </c>
      <c r="J192" s="3">
        <f t="shared" si="2"/>
        <v>103.43525321034207</v>
      </c>
    </row>
    <row r="193" spans="1:10" x14ac:dyDescent="0.2">
      <c r="A193" s="7">
        <v>44380.875</v>
      </c>
      <c r="B193" s="8">
        <v>59.744834638617675</v>
      </c>
      <c r="C193" s="8">
        <v>50.832709961068481</v>
      </c>
      <c r="D193" s="8">
        <v>67.456237294478669</v>
      </c>
      <c r="E193" s="8">
        <v>370.29470395025601</v>
      </c>
      <c r="F193" s="8">
        <v>390.00742302661126</v>
      </c>
      <c r="G193" s="8">
        <v>63.984195326487438</v>
      </c>
      <c r="H193" s="8">
        <v>57.770699181849423</v>
      </c>
      <c r="I193" s="8">
        <v>17.490394139803911</v>
      </c>
      <c r="J193" s="3">
        <f t="shared" si="2"/>
        <v>104.26450036853295</v>
      </c>
    </row>
    <row r="194" spans="1:10" x14ac:dyDescent="0.2">
      <c r="A194" s="7">
        <v>44380.916666666664</v>
      </c>
      <c r="B194" s="8">
        <v>59.735639885238328</v>
      </c>
      <c r="C194" s="8">
        <v>53.043380844444457</v>
      </c>
      <c r="D194" s="8">
        <v>67.644991099290777</v>
      </c>
      <c r="E194" s="8">
        <v>369.92577278557701</v>
      </c>
      <c r="F194" s="8">
        <v>390.02763753441536</v>
      </c>
      <c r="G194" s="8">
        <v>64.138128901723178</v>
      </c>
      <c r="H194" s="8">
        <v>58.003595135424455</v>
      </c>
      <c r="I194" s="8">
        <v>17.459359309488185</v>
      </c>
      <c r="J194" s="3">
        <f t="shared" si="2"/>
        <v>104.68236472765946</v>
      </c>
    </row>
    <row r="195" spans="1:10" x14ac:dyDescent="0.2">
      <c r="A195" s="7">
        <v>44380.958333333336</v>
      </c>
      <c r="B195" s="8">
        <v>59.738836172486465</v>
      </c>
      <c r="C195" s="8">
        <v>52.365989128788627</v>
      </c>
      <c r="D195" s="8">
        <v>67.105941197528253</v>
      </c>
      <c r="E195" s="8">
        <v>370.04597737199913</v>
      </c>
      <c r="F195" s="8">
        <v>389.98273670245504</v>
      </c>
      <c r="G195" s="8">
        <v>64.972382205450955</v>
      </c>
      <c r="H195" s="8">
        <v>57.998375541136063</v>
      </c>
      <c r="I195" s="8">
        <v>17.414780528704021</v>
      </c>
      <c r="J195" s="3">
        <f t="shared" si="2"/>
        <v>105.555977217883</v>
      </c>
    </row>
    <row r="196" spans="1:10" x14ac:dyDescent="0.2">
      <c r="A196" s="7">
        <v>44381</v>
      </c>
      <c r="B196" s="8">
        <v>59.723851661875685</v>
      </c>
      <c r="C196" s="8">
        <v>51.942572545730705</v>
      </c>
      <c r="D196" s="8">
        <v>66.946458423660687</v>
      </c>
      <c r="E196" s="8">
        <v>369.90936460497829</v>
      </c>
      <c r="F196" s="8">
        <v>390.02039217582075</v>
      </c>
      <c r="G196" s="8">
        <v>64.981349159737988</v>
      </c>
      <c r="H196" s="8">
        <v>58.003552610157158</v>
      </c>
      <c r="I196" s="8">
        <v>17.415088183197714</v>
      </c>
      <c r="J196" s="3">
        <f t="shared" si="2"/>
        <v>105.56981358669744</v>
      </c>
    </row>
    <row r="197" spans="1:10" x14ac:dyDescent="0.2">
      <c r="A197" s="7">
        <v>44381.041666666664</v>
      </c>
      <c r="B197" s="8">
        <v>59.738167556931245</v>
      </c>
      <c r="C197" s="8">
        <v>51.460328298087553</v>
      </c>
      <c r="D197" s="8">
        <v>67.064877218864822</v>
      </c>
      <c r="E197" s="8">
        <v>370.03457876115817</v>
      </c>
      <c r="F197" s="8">
        <v>389.951192619442</v>
      </c>
      <c r="G197" s="8">
        <v>64.978688080422998</v>
      </c>
      <c r="H197" s="8">
        <v>58.002620679876173</v>
      </c>
      <c r="I197" s="8">
        <v>17.267253859835748</v>
      </c>
      <c r="J197" s="3">
        <f t="shared" ref="J197:J260" si="3">G197+H197-I197</f>
        <v>105.71405490046342</v>
      </c>
    </row>
    <row r="198" spans="1:10" x14ac:dyDescent="0.2">
      <c r="A198" s="7">
        <v>44381.083333333336</v>
      </c>
      <c r="B198" s="8">
        <v>59.708780450645996</v>
      </c>
      <c r="C198" s="8">
        <v>52.65718616485568</v>
      </c>
      <c r="D198" s="8">
        <v>67.122513052590037</v>
      </c>
      <c r="E198" s="8">
        <v>369.94493359940515</v>
      </c>
      <c r="F198" s="8">
        <v>389.97083354615438</v>
      </c>
      <c r="G198" s="8">
        <v>64.713028613203349</v>
      </c>
      <c r="H198" s="8">
        <v>58.008214120586395</v>
      </c>
      <c r="I198" s="8">
        <v>17.242263345510654</v>
      </c>
      <c r="J198" s="3">
        <f t="shared" si="3"/>
        <v>105.4789793882791</v>
      </c>
    </row>
    <row r="199" spans="1:10" x14ac:dyDescent="0.2">
      <c r="A199" s="7">
        <v>44381.125</v>
      </c>
      <c r="B199" s="8">
        <v>59.714927843676449</v>
      </c>
      <c r="C199" s="8">
        <v>53.38318165997606</v>
      </c>
      <c r="D199" s="8">
        <v>66.986205497138599</v>
      </c>
      <c r="E199" s="8">
        <v>370.01137717209667</v>
      </c>
      <c r="F199" s="8">
        <v>389.99455284159188</v>
      </c>
      <c r="G199" s="8">
        <v>63.184370106074233</v>
      </c>
      <c r="H199" s="8">
        <v>57.99711377261486</v>
      </c>
      <c r="I199" s="8">
        <v>17.376084903018675</v>
      </c>
      <c r="J199" s="3">
        <f t="shared" si="3"/>
        <v>103.80539897567041</v>
      </c>
    </row>
    <row r="200" spans="1:10" x14ac:dyDescent="0.2">
      <c r="A200" s="7">
        <v>44381.166666666664</v>
      </c>
      <c r="B200" s="8">
        <v>59.702538069812938</v>
      </c>
      <c r="C200" s="8">
        <v>51.029382438712766</v>
      </c>
      <c r="D200" s="8">
        <v>66.432997684216204</v>
      </c>
      <c r="E200" s="8">
        <v>369.93778190176624</v>
      </c>
      <c r="F200" s="8">
        <v>390.00070000915724</v>
      </c>
      <c r="G200" s="8">
        <v>63.932411282870746</v>
      </c>
      <c r="H200" s="8">
        <v>57.997550006636914</v>
      </c>
      <c r="I200" s="8">
        <v>17.242713267583888</v>
      </c>
      <c r="J200" s="3">
        <f t="shared" si="3"/>
        <v>104.68724802192378</v>
      </c>
    </row>
    <row r="201" spans="1:10" x14ac:dyDescent="0.2">
      <c r="A201" s="7">
        <v>44381.208333333336</v>
      </c>
      <c r="B201" s="8">
        <v>59.749312232806389</v>
      </c>
      <c r="C201" s="8">
        <v>51.752682576673656</v>
      </c>
      <c r="D201" s="8">
        <v>66.780523686601668</v>
      </c>
      <c r="E201" s="8">
        <v>370.07746785610539</v>
      </c>
      <c r="F201" s="8">
        <v>389.98096907660403</v>
      </c>
      <c r="G201" s="8">
        <v>63.967121282777306</v>
      </c>
      <c r="H201" s="8">
        <v>58.006031788443536</v>
      </c>
      <c r="I201" s="8">
        <v>17.12793850776092</v>
      </c>
      <c r="J201" s="3">
        <f t="shared" si="3"/>
        <v>104.84521456345993</v>
      </c>
    </row>
    <row r="202" spans="1:10" x14ac:dyDescent="0.2">
      <c r="A202" s="7">
        <v>44381.25</v>
      </c>
      <c r="B202" s="8">
        <v>59.723556447289241</v>
      </c>
      <c r="C202" s="8">
        <v>52.185930525887706</v>
      </c>
      <c r="D202" s="8">
        <v>66.853922378155204</v>
      </c>
      <c r="E202" s="8">
        <v>370.0174067167776</v>
      </c>
      <c r="F202" s="8">
        <v>390.02096350028</v>
      </c>
      <c r="G202" s="8">
        <v>63.982093016411007</v>
      </c>
      <c r="H202" s="8">
        <v>58.002128561897166</v>
      </c>
      <c r="I202" s="8">
        <v>17.072832435722464</v>
      </c>
      <c r="J202" s="3">
        <f t="shared" si="3"/>
        <v>104.9113891425857</v>
      </c>
    </row>
    <row r="203" spans="1:10" x14ac:dyDescent="0.2">
      <c r="A203" s="7">
        <v>44381.291666666664</v>
      </c>
      <c r="B203" s="8">
        <v>59.717327633417781</v>
      </c>
      <c r="C203" s="8">
        <v>51.827611741186423</v>
      </c>
      <c r="D203" s="8">
        <v>67.013361047733923</v>
      </c>
      <c r="E203" s="8">
        <v>369.89767547040856</v>
      </c>
      <c r="F203" s="8">
        <v>389.9308492634907</v>
      </c>
      <c r="G203" s="8">
        <v>63.974063505718739</v>
      </c>
      <c r="H203" s="8">
        <v>58.000301084954359</v>
      </c>
      <c r="I203" s="8">
        <v>17.164555791165135</v>
      </c>
      <c r="J203" s="3">
        <f t="shared" si="3"/>
        <v>104.80980879950798</v>
      </c>
    </row>
    <row r="204" spans="1:10" x14ac:dyDescent="0.2">
      <c r="A204" s="7">
        <v>44381.333333333336</v>
      </c>
      <c r="B204" s="8">
        <v>59.724959525496409</v>
      </c>
      <c r="C204" s="8">
        <v>51.152803931954615</v>
      </c>
      <c r="D204" s="8">
        <v>66.959467118437232</v>
      </c>
      <c r="E204" s="8">
        <v>369.94198558927951</v>
      </c>
      <c r="F204" s="8">
        <v>389.9621773532491</v>
      </c>
      <c r="G204" s="8">
        <v>63.995289981507035</v>
      </c>
      <c r="H204" s="8">
        <v>57.996728977082725</v>
      </c>
      <c r="I204" s="8">
        <v>17.431205075546476</v>
      </c>
      <c r="J204" s="3">
        <f t="shared" si="3"/>
        <v>104.56081388304329</v>
      </c>
    </row>
    <row r="205" spans="1:10" x14ac:dyDescent="0.2">
      <c r="A205" s="7">
        <v>44381.375</v>
      </c>
      <c r="B205" s="8">
        <v>59.725752764302761</v>
      </c>
      <c r="C205" s="8">
        <v>53.398867101820684</v>
      </c>
      <c r="D205" s="8">
        <v>67.327915510699711</v>
      </c>
      <c r="E205" s="8">
        <v>370.07137648129282</v>
      </c>
      <c r="F205" s="8">
        <v>390.02138306420153</v>
      </c>
      <c r="G205" s="8">
        <v>63.979039413823095</v>
      </c>
      <c r="H205" s="8">
        <v>57.999060729536936</v>
      </c>
      <c r="I205" s="8">
        <v>17.359443427110399</v>
      </c>
      <c r="J205" s="3">
        <f t="shared" si="3"/>
        <v>104.61865671624963</v>
      </c>
    </row>
    <row r="206" spans="1:10" x14ac:dyDescent="0.2">
      <c r="A206" s="7">
        <v>44381.416666666664</v>
      </c>
      <c r="B206" s="8">
        <v>59.71916947879091</v>
      </c>
      <c r="C206" s="8">
        <v>54.349971881156769</v>
      </c>
      <c r="D206" s="8">
        <v>66.641421956430293</v>
      </c>
      <c r="E206" s="8">
        <v>369.85916294812949</v>
      </c>
      <c r="F206" s="8">
        <v>389.98124840587741</v>
      </c>
      <c r="G206" s="8">
        <v>63.965975973365985</v>
      </c>
      <c r="H206" s="8">
        <v>58.000380234373381</v>
      </c>
      <c r="I206" s="8">
        <v>17.489384968103348</v>
      </c>
      <c r="J206" s="3">
        <f t="shared" si="3"/>
        <v>104.47697123963601</v>
      </c>
    </row>
    <row r="207" spans="1:10" x14ac:dyDescent="0.2">
      <c r="A207" s="7">
        <v>44381.458333333336</v>
      </c>
      <c r="B207" s="8">
        <v>59.718837634652317</v>
      </c>
      <c r="C207" s="8">
        <v>51.541970893928827</v>
      </c>
      <c r="D207" s="8">
        <v>66.270782221494883</v>
      </c>
      <c r="E207" s="8">
        <v>369.89062863487391</v>
      </c>
      <c r="F207" s="8">
        <v>389.99636719156769</v>
      </c>
      <c r="G207" s="8">
        <v>63.978819695815638</v>
      </c>
      <c r="H207" s="8">
        <v>57.998811929274943</v>
      </c>
      <c r="I207" s="8">
        <v>17.969545467542403</v>
      </c>
      <c r="J207" s="3">
        <f t="shared" si="3"/>
        <v>104.00808615754818</v>
      </c>
    </row>
    <row r="208" spans="1:10" x14ac:dyDescent="0.2">
      <c r="A208" s="7">
        <v>44381.5</v>
      </c>
      <c r="B208" s="8">
        <v>59.728430088419671</v>
      </c>
      <c r="C208" s="8">
        <v>51.516282400898326</v>
      </c>
      <c r="D208" s="8">
        <v>66.311766121919732</v>
      </c>
      <c r="E208" s="8">
        <v>370.00325983927678</v>
      </c>
      <c r="F208" s="8">
        <v>390.06216948696982</v>
      </c>
      <c r="G208" s="8">
        <v>64.002246415574632</v>
      </c>
      <c r="H208" s="8">
        <v>57.998081173679608</v>
      </c>
      <c r="I208" s="8">
        <v>17.817107483212038</v>
      </c>
      <c r="J208" s="3">
        <f t="shared" si="3"/>
        <v>104.1832201060422</v>
      </c>
    </row>
    <row r="209" spans="1:10" x14ac:dyDescent="0.2">
      <c r="A209" s="7">
        <v>44381.541666666664</v>
      </c>
      <c r="B209" s="8">
        <v>59.711981198384244</v>
      </c>
      <c r="C209" s="8">
        <v>51.254498591391084</v>
      </c>
      <c r="D209" s="8">
        <v>66.213105533329042</v>
      </c>
      <c r="E209" s="8">
        <v>370.17305209976075</v>
      </c>
      <c r="F209" s="8">
        <v>389.9928501510492</v>
      </c>
      <c r="G209" s="8">
        <v>63.957770773563936</v>
      </c>
      <c r="H209" s="8">
        <v>57.985053579247193</v>
      </c>
      <c r="I209" s="8">
        <v>18.20640479423831</v>
      </c>
      <c r="J209" s="3">
        <f t="shared" si="3"/>
        <v>103.73641955857282</v>
      </c>
    </row>
    <row r="210" spans="1:10" x14ac:dyDescent="0.2">
      <c r="A210" s="7">
        <v>44381.583333333336</v>
      </c>
      <c r="B210" s="8">
        <v>59.731440993744229</v>
      </c>
      <c r="C210" s="8">
        <v>52.710285555367186</v>
      </c>
      <c r="D210" s="8">
        <v>66.835133593979307</v>
      </c>
      <c r="E210" s="8">
        <v>370.00402698719563</v>
      </c>
      <c r="F210" s="8">
        <v>390.03118216309207</v>
      </c>
      <c r="G210" s="8">
        <v>62.497329630814669</v>
      </c>
      <c r="H210" s="8">
        <v>56.489605197505234</v>
      </c>
      <c r="I210" s="8">
        <v>18.579466960246961</v>
      </c>
      <c r="J210" s="3">
        <f t="shared" si="3"/>
        <v>100.40746786807294</v>
      </c>
    </row>
    <row r="211" spans="1:10" x14ac:dyDescent="0.2">
      <c r="A211" s="7">
        <v>44381.625</v>
      </c>
      <c r="B211" s="8">
        <v>59.718981213043591</v>
      </c>
      <c r="C211" s="8">
        <v>50.911108807856621</v>
      </c>
      <c r="D211" s="8">
        <v>66.708282276263503</v>
      </c>
      <c r="E211" s="8">
        <v>370.04296892446132</v>
      </c>
      <c r="F211" s="8">
        <v>369.46300904832287</v>
      </c>
      <c r="G211" s="8">
        <v>62.487539533296371</v>
      </c>
      <c r="H211" s="8">
        <v>56.299370229959344</v>
      </c>
      <c r="I211" s="8">
        <v>18.618120160766225</v>
      </c>
      <c r="J211" s="3">
        <f t="shared" si="3"/>
        <v>100.1687896024895</v>
      </c>
    </row>
    <row r="212" spans="1:10" x14ac:dyDescent="0.2">
      <c r="A212" s="7">
        <v>44381.666666666664</v>
      </c>
      <c r="B212" s="8">
        <v>59.737029088335674</v>
      </c>
      <c r="C212" s="8">
        <v>51.951220885290063</v>
      </c>
      <c r="D212" s="8">
        <v>66.073890409294265</v>
      </c>
      <c r="E212" s="8">
        <v>370.06279404239081</v>
      </c>
      <c r="F212" s="8">
        <v>354.59865229637558</v>
      </c>
      <c r="G212" s="8">
        <v>62.475246540427214</v>
      </c>
      <c r="H212" s="8">
        <v>56.24002023911833</v>
      </c>
      <c r="I212" s="8">
        <v>18.303393919695889</v>
      </c>
      <c r="J212" s="3">
        <f t="shared" si="3"/>
        <v>100.41187285984965</v>
      </c>
    </row>
    <row r="213" spans="1:10" x14ac:dyDescent="0.2">
      <c r="A213" s="7">
        <v>44381.708333333336</v>
      </c>
      <c r="B213" s="8">
        <v>59.74938803088709</v>
      </c>
      <c r="C213" s="8">
        <v>52.807323767887738</v>
      </c>
      <c r="D213" s="8">
        <v>66.021092346772463</v>
      </c>
      <c r="E213" s="8">
        <v>370.0731346837602</v>
      </c>
      <c r="F213" s="8">
        <v>364.49919121649299</v>
      </c>
      <c r="G213" s="8">
        <v>61.349574915035333</v>
      </c>
      <c r="H213" s="8">
        <v>54.369171114321105</v>
      </c>
      <c r="I213" s="8">
        <v>18.304185577819986</v>
      </c>
      <c r="J213" s="3">
        <f t="shared" si="3"/>
        <v>97.41456045153646</v>
      </c>
    </row>
    <row r="214" spans="1:10" x14ac:dyDescent="0.2">
      <c r="A214" s="7">
        <v>44381.75</v>
      </c>
      <c r="B214" s="8">
        <v>59.753363939328423</v>
      </c>
      <c r="C214" s="8">
        <v>51.779627114223999</v>
      </c>
      <c r="D214" s="8">
        <v>66.034194825134733</v>
      </c>
      <c r="E214" s="8">
        <v>370.06658539817693</v>
      </c>
      <c r="F214" s="8">
        <v>380.61024075711003</v>
      </c>
      <c r="G214" s="8">
        <v>60.979079443231669</v>
      </c>
      <c r="H214" s="8">
        <v>53.999502318118708</v>
      </c>
      <c r="I214" s="8">
        <v>18.199509016683983</v>
      </c>
      <c r="J214" s="3">
        <f t="shared" si="3"/>
        <v>96.779072744666394</v>
      </c>
    </row>
    <row r="215" spans="1:10" x14ac:dyDescent="0.2">
      <c r="A215" s="7">
        <v>44381.791666666664</v>
      </c>
      <c r="B215" s="8">
        <v>59.730145869507119</v>
      </c>
      <c r="C215" s="8">
        <v>51.878048735260379</v>
      </c>
      <c r="D215" s="8">
        <v>66.578192715206271</v>
      </c>
      <c r="E215" s="8">
        <v>370.13384702967352</v>
      </c>
      <c r="F215" s="8">
        <v>384.91528853524642</v>
      </c>
      <c r="G215" s="8">
        <v>60.981858256109277</v>
      </c>
      <c r="H215" s="8">
        <v>54.000078944914179</v>
      </c>
      <c r="I215" s="8">
        <v>18.051575772069878</v>
      </c>
      <c r="J215" s="3">
        <f t="shared" si="3"/>
        <v>96.930361428953574</v>
      </c>
    </row>
    <row r="216" spans="1:10" x14ac:dyDescent="0.2">
      <c r="A216" s="7">
        <v>44381.833333333336</v>
      </c>
      <c r="B216" s="8">
        <v>59.720873539569048</v>
      </c>
      <c r="C216" s="8">
        <v>51.945860669672307</v>
      </c>
      <c r="D216" s="8">
        <v>65.962061376197155</v>
      </c>
      <c r="E216" s="8">
        <v>370.01347649517743</v>
      </c>
      <c r="F216" s="8">
        <v>390.00732853896073</v>
      </c>
      <c r="G216" s="8">
        <v>60.373117964105589</v>
      </c>
      <c r="H216" s="8">
        <v>54.004867195697216</v>
      </c>
      <c r="I216" s="8">
        <v>17.881895909107268</v>
      </c>
      <c r="J216" s="3">
        <f t="shared" si="3"/>
        <v>96.496089250695533</v>
      </c>
    </row>
    <row r="217" spans="1:10" x14ac:dyDescent="0.2">
      <c r="A217" s="7">
        <v>44381.875</v>
      </c>
      <c r="B217" s="8">
        <v>59.716482886419932</v>
      </c>
      <c r="C217" s="8">
        <v>53.287175759158757</v>
      </c>
      <c r="D217" s="8">
        <v>66.408599950664822</v>
      </c>
      <c r="E217" s="8">
        <v>369.98875220844405</v>
      </c>
      <c r="F217" s="8">
        <v>390.0260693288887</v>
      </c>
      <c r="G217" s="8">
        <v>61.779377998098887</v>
      </c>
      <c r="H217" s="8">
        <v>53.993612757207771</v>
      </c>
      <c r="I217" s="8">
        <v>17.925985089102202</v>
      </c>
      <c r="J217" s="3">
        <f t="shared" si="3"/>
        <v>97.847005666204467</v>
      </c>
    </row>
    <row r="218" spans="1:10" x14ac:dyDescent="0.2">
      <c r="A218" s="7">
        <v>44381.916666666664</v>
      </c>
      <c r="B218" s="8">
        <v>59.712618838173753</v>
      </c>
      <c r="C218" s="8">
        <v>51.912698797225879</v>
      </c>
      <c r="D218" s="8">
        <v>66.214057419432081</v>
      </c>
      <c r="E218" s="8">
        <v>369.91107149536862</v>
      </c>
      <c r="F218" s="8">
        <v>390.01307842945329</v>
      </c>
      <c r="G218" s="8">
        <v>63.24332071771321</v>
      </c>
      <c r="H218" s="8">
        <v>53.998995950428331</v>
      </c>
      <c r="I218" s="8">
        <v>17.909332562198397</v>
      </c>
      <c r="J218" s="3">
        <f t="shared" si="3"/>
        <v>99.33298410594314</v>
      </c>
    </row>
    <row r="219" spans="1:10" x14ac:dyDescent="0.2">
      <c r="A219" s="7">
        <v>44381.958333333336</v>
      </c>
      <c r="B219" s="8">
        <v>59.732355638102099</v>
      </c>
      <c r="C219" s="8">
        <v>52.47913361029174</v>
      </c>
      <c r="D219" s="8">
        <v>66.300298436065333</v>
      </c>
      <c r="E219" s="8">
        <v>369.87962249734414</v>
      </c>
      <c r="F219" s="8">
        <v>389.99154921561944</v>
      </c>
      <c r="G219" s="8">
        <v>63.475264417184455</v>
      </c>
      <c r="H219" s="8">
        <v>54.000985607544813</v>
      </c>
      <c r="I219" s="8">
        <v>17.808070406732934</v>
      </c>
      <c r="J219" s="3">
        <f t="shared" si="3"/>
        <v>99.66817961799633</v>
      </c>
    </row>
    <row r="220" spans="1:10" x14ac:dyDescent="0.2">
      <c r="A220" s="7">
        <v>44382</v>
      </c>
      <c r="B220" s="8">
        <v>59.730469739450783</v>
      </c>
      <c r="C220" s="8">
        <v>52.723500697464708</v>
      </c>
      <c r="D220" s="8">
        <v>66.191571804989167</v>
      </c>
      <c r="E220" s="8">
        <v>370.11483233273469</v>
      </c>
      <c r="F220" s="8">
        <v>390.03927555804358</v>
      </c>
      <c r="G220" s="8">
        <v>63.487486056834506</v>
      </c>
      <c r="H220" s="8">
        <v>53.996461981600859</v>
      </c>
      <c r="I220" s="8">
        <v>17.783332094778469</v>
      </c>
      <c r="J220" s="3">
        <f t="shared" si="3"/>
        <v>99.700615943656885</v>
      </c>
    </row>
    <row r="221" spans="1:10" x14ac:dyDescent="0.2">
      <c r="A221" s="7">
        <v>44382.041666666664</v>
      </c>
      <c r="B221" s="8">
        <v>59.724331957020929</v>
      </c>
      <c r="C221" s="8">
        <v>52.760753330759485</v>
      </c>
      <c r="D221" s="8">
        <v>66.281224702857727</v>
      </c>
      <c r="E221" s="8">
        <v>369.89220231406665</v>
      </c>
      <c r="F221" s="8">
        <v>390.0010617759304</v>
      </c>
      <c r="G221" s="8">
        <v>63.479566720081266</v>
      </c>
      <c r="H221" s="8">
        <v>54.003370567913421</v>
      </c>
      <c r="I221" s="8">
        <v>17.719659216086495</v>
      </c>
      <c r="J221" s="3">
        <f t="shared" si="3"/>
        <v>99.763278071908189</v>
      </c>
    </row>
    <row r="222" spans="1:10" x14ac:dyDescent="0.2">
      <c r="A222" s="7">
        <v>44382.083333333336</v>
      </c>
      <c r="B222" s="8">
        <v>59.72678698367735</v>
      </c>
      <c r="C222" s="8">
        <v>53.981818925389781</v>
      </c>
      <c r="D222" s="8">
        <v>66.527262716081751</v>
      </c>
      <c r="E222" s="8">
        <v>370.03346021429974</v>
      </c>
      <c r="F222" s="8">
        <v>389.95182787261825</v>
      </c>
      <c r="G222" s="8">
        <v>63.474681348632323</v>
      </c>
      <c r="H222" s="8">
        <v>53.999286576866531</v>
      </c>
      <c r="I222" s="8">
        <v>17.593100049403517</v>
      </c>
      <c r="J222" s="3">
        <f t="shared" si="3"/>
        <v>99.880867876095337</v>
      </c>
    </row>
    <row r="223" spans="1:10" x14ac:dyDescent="0.2">
      <c r="A223" s="7">
        <v>44382.125</v>
      </c>
      <c r="B223" s="8">
        <v>59.727940654166275</v>
      </c>
      <c r="C223" s="8">
        <v>53.282094073073075</v>
      </c>
      <c r="D223" s="8">
        <v>66.205012264876984</v>
      </c>
      <c r="E223" s="8">
        <v>369.91291013559714</v>
      </c>
      <c r="F223" s="8">
        <v>390.00294265882332</v>
      </c>
      <c r="G223" s="8">
        <v>63.467454518680412</v>
      </c>
      <c r="H223" s="8">
        <v>54.004525871333094</v>
      </c>
      <c r="I223" s="8">
        <v>17.627201039600767</v>
      </c>
      <c r="J223" s="3">
        <f t="shared" si="3"/>
        <v>99.844779350412736</v>
      </c>
    </row>
    <row r="224" spans="1:10" x14ac:dyDescent="0.2">
      <c r="A224" s="7">
        <v>44382.166666666664</v>
      </c>
      <c r="B224" s="8">
        <v>59.726633057379338</v>
      </c>
      <c r="C224" s="8">
        <v>54.037706225822085</v>
      </c>
      <c r="D224" s="8">
        <v>66.103271793248979</v>
      </c>
      <c r="E224" s="8">
        <v>370.03213436065192</v>
      </c>
      <c r="F224" s="8">
        <v>390.03472907522138</v>
      </c>
      <c r="G224" s="8">
        <v>63.490157649910365</v>
      </c>
      <c r="H224" s="8">
        <v>54.002902199259033</v>
      </c>
      <c r="I224" s="8">
        <v>17.622820509282903</v>
      </c>
      <c r="J224" s="3">
        <f t="shared" si="3"/>
        <v>99.870239339886496</v>
      </c>
    </row>
    <row r="225" spans="1:10" x14ac:dyDescent="0.2">
      <c r="A225" s="7">
        <v>44382.208333333336</v>
      </c>
      <c r="B225" s="8">
        <v>59.735234986607132</v>
      </c>
      <c r="C225" s="8">
        <v>55.293396980740738</v>
      </c>
      <c r="D225" s="8">
        <v>66.25213053302231</v>
      </c>
      <c r="E225" s="8">
        <v>370.01247838980908</v>
      </c>
      <c r="F225" s="8">
        <v>389.99783155769472</v>
      </c>
      <c r="G225" s="8">
        <v>63.491775768037201</v>
      </c>
      <c r="H225" s="8">
        <v>53.99669482486015</v>
      </c>
      <c r="I225" s="8">
        <v>17.597834968433656</v>
      </c>
      <c r="J225" s="3">
        <f t="shared" si="3"/>
        <v>99.890635624463698</v>
      </c>
    </row>
    <row r="226" spans="1:10" x14ac:dyDescent="0.2">
      <c r="A226" s="7">
        <v>44382.25</v>
      </c>
      <c r="B226" s="8">
        <v>59.73943765987697</v>
      </c>
      <c r="C226" s="8">
        <v>52.711164987091777</v>
      </c>
      <c r="D226" s="8">
        <v>65.476072292529608</v>
      </c>
      <c r="E226" s="8">
        <v>369.86487519490572</v>
      </c>
      <c r="F226" s="8">
        <v>389.92893567439802</v>
      </c>
      <c r="G226" s="8">
        <v>63.468674775668397</v>
      </c>
      <c r="H226" s="8">
        <v>54.005175096875526</v>
      </c>
      <c r="I226" s="8">
        <v>17.661924867890267</v>
      </c>
      <c r="J226" s="3">
        <f t="shared" si="3"/>
        <v>99.811925004653659</v>
      </c>
    </row>
    <row r="227" spans="1:10" x14ac:dyDescent="0.2">
      <c r="A227" s="7">
        <v>44382.291666666664</v>
      </c>
      <c r="B227" s="8">
        <v>59.728683850383256</v>
      </c>
      <c r="C227" s="8">
        <v>53.616667183881916</v>
      </c>
      <c r="D227" s="8">
        <v>65.940815893119719</v>
      </c>
      <c r="E227" s="8">
        <v>369.99148037616732</v>
      </c>
      <c r="F227" s="8">
        <v>390.05956824507683</v>
      </c>
      <c r="G227" s="8">
        <v>62.98895282715624</v>
      </c>
      <c r="H227" s="8">
        <v>53.998891649044701</v>
      </c>
      <c r="I227" s="8">
        <v>17.623229798548547</v>
      </c>
      <c r="J227" s="3">
        <f t="shared" si="3"/>
        <v>99.364614677652384</v>
      </c>
    </row>
    <row r="228" spans="1:10" x14ac:dyDescent="0.2">
      <c r="A228" s="7">
        <v>44382.333333333336</v>
      </c>
      <c r="B228" s="8">
        <v>59.70743731076027</v>
      </c>
      <c r="C228" s="8">
        <v>53.562363742811513</v>
      </c>
      <c r="D228" s="8">
        <v>65.951820508104603</v>
      </c>
      <c r="E228" s="8">
        <v>369.98949677035938</v>
      </c>
      <c r="F228" s="8">
        <v>389.98586347246817</v>
      </c>
      <c r="G228" s="8">
        <v>62.968474916440769</v>
      </c>
      <c r="H228" s="8">
        <v>54.001718026674915</v>
      </c>
      <c r="I228" s="8">
        <v>17.605946403360196</v>
      </c>
      <c r="J228" s="3">
        <f t="shared" si="3"/>
        <v>99.364246539755484</v>
      </c>
    </row>
    <row r="229" spans="1:10" x14ac:dyDescent="0.2">
      <c r="A229" s="7">
        <v>44382.375</v>
      </c>
      <c r="B229" s="8">
        <v>59.727542394774744</v>
      </c>
      <c r="C229" s="8">
        <v>53.211214415580258</v>
      </c>
      <c r="D229" s="8">
        <v>66.695337611050306</v>
      </c>
      <c r="E229" s="8">
        <v>369.82208869405326</v>
      </c>
      <c r="F229" s="8">
        <v>389.96901609119766</v>
      </c>
      <c r="G229" s="8">
        <v>62.992697376685136</v>
      </c>
      <c r="H229" s="8">
        <v>54.001828528748561</v>
      </c>
      <c r="I229" s="8">
        <v>17.65346865664149</v>
      </c>
      <c r="J229" s="3">
        <f t="shared" si="3"/>
        <v>99.341057248792211</v>
      </c>
    </row>
    <row r="230" spans="1:10" x14ac:dyDescent="0.2">
      <c r="A230" s="7">
        <v>44382.416666666664</v>
      </c>
      <c r="B230" s="8">
        <v>59.742782791851056</v>
      </c>
      <c r="C230" s="8">
        <v>53.628864823864149</v>
      </c>
      <c r="D230" s="8">
        <v>66.566102971818509</v>
      </c>
      <c r="E230" s="8">
        <v>370.03015712609874</v>
      </c>
      <c r="F230" s="8">
        <v>390.01659298352109</v>
      </c>
      <c r="G230" s="8">
        <v>62.984889587635571</v>
      </c>
      <c r="H230" s="8">
        <v>53.998071751672335</v>
      </c>
      <c r="I230" s="8">
        <v>17.57124217565439</v>
      </c>
      <c r="J230" s="3">
        <f t="shared" si="3"/>
        <v>99.411719163653515</v>
      </c>
    </row>
    <row r="231" spans="1:10" x14ac:dyDescent="0.2">
      <c r="A231" s="7">
        <v>44382.458333333336</v>
      </c>
      <c r="B231" s="8">
        <v>59.714723134320259</v>
      </c>
      <c r="C231" s="8">
        <v>51.965228920225989</v>
      </c>
      <c r="D231" s="8">
        <v>66.789167066663438</v>
      </c>
      <c r="E231" s="8">
        <v>370.01982216568933</v>
      </c>
      <c r="F231" s="8">
        <v>389.99756148624363</v>
      </c>
      <c r="G231" s="8">
        <v>62.99705235818508</v>
      </c>
      <c r="H231" s="8">
        <v>54.000020847271337</v>
      </c>
      <c r="I231" s="8">
        <v>17.999591134180598</v>
      </c>
      <c r="J231" s="3">
        <f t="shared" si="3"/>
        <v>98.997482071275812</v>
      </c>
    </row>
    <row r="232" spans="1:10" x14ac:dyDescent="0.2">
      <c r="A232" s="7">
        <v>44382.5</v>
      </c>
      <c r="B232" s="8">
        <v>59.758587235428116</v>
      </c>
      <c r="C232" s="8">
        <v>52.893742381587295</v>
      </c>
      <c r="D232" s="8">
        <v>67.077238311507813</v>
      </c>
      <c r="E232" s="8">
        <v>370.11339597379555</v>
      </c>
      <c r="F232" s="8">
        <v>390.0489901917482</v>
      </c>
      <c r="G232" s="8">
        <v>63.923924159316584</v>
      </c>
      <c r="H232" s="8">
        <v>54.165862706796325</v>
      </c>
      <c r="I232" s="8">
        <v>17.977217692129738</v>
      </c>
      <c r="J232" s="3">
        <f t="shared" si="3"/>
        <v>100.11256917398318</v>
      </c>
    </row>
    <row r="233" spans="1:10" x14ac:dyDescent="0.2">
      <c r="A233" s="7">
        <v>44382.541666666664</v>
      </c>
      <c r="B233" s="8">
        <v>59.744702066091669</v>
      </c>
      <c r="C233" s="8">
        <v>53.261846850557646</v>
      </c>
      <c r="D233" s="8">
        <v>66.830901883594208</v>
      </c>
      <c r="E233" s="8">
        <v>369.95935211218051</v>
      </c>
      <c r="F233" s="8">
        <v>390.03056093699416</v>
      </c>
      <c r="G233" s="8">
        <v>66.681842497697957</v>
      </c>
      <c r="H233" s="8">
        <v>55.79782459184068</v>
      </c>
      <c r="I233" s="8">
        <v>20.894394519553778</v>
      </c>
      <c r="J233" s="3">
        <f t="shared" si="3"/>
        <v>101.58527256998485</v>
      </c>
    </row>
    <row r="234" spans="1:10" x14ac:dyDescent="0.2">
      <c r="A234" s="7">
        <v>44382.583333333336</v>
      </c>
      <c r="B234" s="8">
        <v>60.599195158035698</v>
      </c>
      <c r="C234" s="8">
        <v>51.985038527661885</v>
      </c>
      <c r="D234" s="8">
        <v>65.756881009432192</v>
      </c>
      <c r="E234" s="8">
        <v>370.04708956444426</v>
      </c>
      <c r="F234" s="8">
        <v>390.03536984926296</v>
      </c>
      <c r="G234" s="8">
        <v>66.962944157289641</v>
      </c>
      <c r="H234" s="8">
        <v>55.802611793903829</v>
      </c>
      <c r="I234" s="8">
        <v>18.115363422474168</v>
      </c>
      <c r="J234" s="3">
        <f t="shared" si="3"/>
        <v>104.65019252871932</v>
      </c>
    </row>
    <row r="235" spans="1:10" x14ac:dyDescent="0.2">
      <c r="A235" s="7">
        <v>44382.625</v>
      </c>
      <c r="B235" s="8">
        <v>60.716510958864156</v>
      </c>
      <c r="C235" s="8">
        <v>52.757042973379185</v>
      </c>
      <c r="D235" s="8">
        <v>65.522793332189096</v>
      </c>
      <c r="E235" s="8">
        <v>370.00673673713413</v>
      </c>
      <c r="F235" s="8">
        <v>390.01472075772057</v>
      </c>
      <c r="G235" s="8">
        <v>63.483572585510231</v>
      </c>
      <c r="H235" s="8">
        <v>54.000408267711705</v>
      </c>
      <c r="I235" s="8">
        <v>18.234920330703375</v>
      </c>
      <c r="J235" s="3">
        <f t="shared" si="3"/>
        <v>99.249060522518562</v>
      </c>
    </row>
    <row r="236" spans="1:10" x14ac:dyDescent="0.2">
      <c r="A236" s="7">
        <v>44382.666666666664</v>
      </c>
      <c r="B236" s="8">
        <v>60.716333754025349</v>
      </c>
      <c r="C236" s="8">
        <v>53.124245291204346</v>
      </c>
      <c r="D236" s="8">
        <v>65.401811640462583</v>
      </c>
      <c r="E236" s="8">
        <v>370.02760597691719</v>
      </c>
      <c r="F236" s="8">
        <v>389.9963308023074</v>
      </c>
      <c r="G236" s="8">
        <v>63.283069853269033</v>
      </c>
      <c r="H236" s="8">
        <v>54.001455067334724</v>
      </c>
      <c r="I236" s="8">
        <v>18.308762683167977</v>
      </c>
      <c r="J236" s="3">
        <f t="shared" si="3"/>
        <v>98.975762237435788</v>
      </c>
    </row>
    <row r="237" spans="1:10" x14ac:dyDescent="0.2">
      <c r="A237" s="7">
        <v>44382.708333333336</v>
      </c>
      <c r="B237" s="8">
        <v>60.77345219315329</v>
      </c>
      <c r="C237" s="8">
        <v>53.685136565205696</v>
      </c>
      <c r="D237" s="8">
        <v>65.912728521559558</v>
      </c>
      <c r="E237" s="8">
        <v>370.04622586807972</v>
      </c>
      <c r="F237" s="8">
        <v>390.00777443419855</v>
      </c>
      <c r="G237" s="8">
        <v>62.968253018610476</v>
      </c>
      <c r="H237" s="8">
        <v>53.989943285117612</v>
      </c>
      <c r="I237" s="8">
        <v>18.28778856471547</v>
      </c>
      <c r="J237" s="3">
        <f t="shared" si="3"/>
        <v>98.670407739012617</v>
      </c>
    </row>
    <row r="238" spans="1:10" x14ac:dyDescent="0.2">
      <c r="A238" s="7">
        <v>44382.75</v>
      </c>
      <c r="B238" s="8">
        <v>60.750242206106229</v>
      </c>
      <c r="C238" s="8">
        <v>54.067153174782774</v>
      </c>
      <c r="D238" s="8">
        <v>66.591737309964827</v>
      </c>
      <c r="E238" s="8">
        <v>370.02905880950351</v>
      </c>
      <c r="F238" s="8">
        <v>389.97127894791242</v>
      </c>
      <c r="G238" s="8">
        <v>62.985058063376393</v>
      </c>
      <c r="H238" s="8">
        <v>54.003043823576753</v>
      </c>
      <c r="I238" s="8">
        <v>18.190728202145248</v>
      </c>
      <c r="J238" s="3">
        <f t="shared" si="3"/>
        <v>98.797373684807894</v>
      </c>
    </row>
    <row r="239" spans="1:10" x14ac:dyDescent="0.2">
      <c r="A239" s="7">
        <v>44382.791666666664</v>
      </c>
      <c r="B239" s="8">
        <v>60.760476783323263</v>
      </c>
      <c r="C239" s="8">
        <v>55.309101274792013</v>
      </c>
      <c r="D239" s="8">
        <v>67.535147656177088</v>
      </c>
      <c r="E239" s="8">
        <v>369.93796862127311</v>
      </c>
      <c r="F239" s="8">
        <v>390.02858863347018</v>
      </c>
      <c r="G239" s="8">
        <v>63.510163581860574</v>
      </c>
      <c r="H239" s="8">
        <v>54.001986576143231</v>
      </c>
      <c r="I239" s="8">
        <v>17.999191978114961</v>
      </c>
      <c r="J239" s="3">
        <f t="shared" si="3"/>
        <v>99.512958179888841</v>
      </c>
    </row>
    <row r="240" spans="1:10" x14ac:dyDescent="0.2">
      <c r="A240" s="7">
        <v>44382.833333333336</v>
      </c>
      <c r="B240" s="8">
        <v>60.749684751434735</v>
      </c>
      <c r="C240" s="8">
        <v>53.121001821256492</v>
      </c>
      <c r="D240" s="8">
        <v>67.1434420450327</v>
      </c>
      <c r="E240" s="8">
        <v>370.00181832538425</v>
      </c>
      <c r="F240" s="8">
        <v>390.00720379501865</v>
      </c>
      <c r="G240" s="8">
        <v>64.885668113298649</v>
      </c>
      <c r="H240" s="8">
        <v>53.995805545579671</v>
      </c>
      <c r="I240" s="8">
        <v>17.593689566381219</v>
      </c>
      <c r="J240" s="3">
        <f t="shared" si="3"/>
        <v>101.28778409249711</v>
      </c>
    </row>
    <row r="241" spans="1:10" x14ac:dyDescent="0.2">
      <c r="A241" s="7">
        <v>44382.875</v>
      </c>
      <c r="B241" s="8">
        <v>60.723807805189573</v>
      </c>
      <c r="C241" s="8">
        <v>55.988033924261984</v>
      </c>
      <c r="D241" s="8">
        <v>66.85475996417847</v>
      </c>
      <c r="E241" s="8">
        <v>370.0445188211915</v>
      </c>
      <c r="F241" s="8">
        <v>390.00664444637965</v>
      </c>
      <c r="G241" s="8">
        <v>64.985517755678956</v>
      </c>
      <c r="H241" s="8">
        <v>54.001493441966453</v>
      </c>
      <c r="I241" s="8">
        <v>17.460202015173387</v>
      </c>
      <c r="J241" s="3">
        <f t="shared" si="3"/>
        <v>101.52680918247202</v>
      </c>
    </row>
    <row r="242" spans="1:10" x14ac:dyDescent="0.2">
      <c r="A242" s="7">
        <v>44382.916666666664</v>
      </c>
      <c r="B242" s="8">
        <v>60.726536584524275</v>
      </c>
      <c r="C242" s="8">
        <v>55.997830323780299</v>
      </c>
      <c r="D242" s="8">
        <v>66.454620852584029</v>
      </c>
      <c r="E242" s="8">
        <v>369.95582247321829</v>
      </c>
      <c r="F242" s="8">
        <v>390.02637029287041</v>
      </c>
      <c r="G242" s="8">
        <v>64.776366934955632</v>
      </c>
      <c r="H242" s="8">
        <v>53.99193987022484</v>
      </c>
      <c r="I242" s="8">
        <v>17.309970499085999</v>
      </c>
      <c r="J242" s="3">
        <f t="shared" si="3"/>
        <v>101.45833630609448</v>
      </c>
    </row>
    <row r="243" spans="1:10" x14ac:dyDescent="0.2">
      <c r="A243" s="7">
        <v>44382.958333333336</v>
      </c>
      <c r="B243" s="8">
        <v>60.73503517264615</v>
      </c>
      <c r="C243" s="8">
        <v>53.863883898291355</v>
      </c>
      <c r="D243" s="8">
        <v>65.988051809826644</v>
      </c>
      <c r="E243" s="8">
        <v>369.93106301756859</v>
      </c>
      <c r="F243" s="8">
        <v>389.99433907130788</v>
      </c>
      <c r="G243" s="8">
        <v>64.682380437394244</v>
      </c>
      <c r="H243" s="8">
        <v>53.195927701172899</v>
      </c>
      <c r="I243" s="8">
        <v>17.440963752176128</v>
      </c>
      <c r="J243" s="3">
        <f t="shared" si="3"/>
        <v>100.43734438639102</v>
      </c>
    </row>
    <row r="244" spans="1:10" x14ac:dyDescent="0.2">
      <c r="A244" s="7">
        <v>44383</v>
      </c>
      <c r="B244" s="8">
        <v>60.751062174281444</v>
      </c>
      <c r="C244" s="8">
        <v>53.637281609955906</v>
      </c>
      <c r="D244" s="8">
        <v>66.02218079313991</v>
      </c>
      <c r="E244" s="8">
        <v>370.05012405430278</v>
      </c>
      <c r="F244" s="8">
        <v>389.96919836571271</v>
      </c>
      <c r="G244" s="8">
        <v>64.677999899052438</v>
      </c>
      <c r="H244" s="8">
        <v>53.002426443843966</v>
      </c>
      <c r="I244" s="8">
        <v>17.404250864203366</v>
      </c>
      <c r="J244" s="3">
        <f t="shared" si="3"/>
        <v>100.27617547869303</v>
      </c>
    </row>
    <row r="245" spans="1:10" x14ac:dyDescent="0.2">
      <c r="A245" s="7">
        <v>44383.041666666664</v>
      </c>
      <c r="B245" s="8">
        <v>60.735409113144605</v>
      </c>
      <c r="C245" s="8">
        <v>53.278919710190642</v>
      </c>
      <c r="D245" s="8">
        <v>65.593896577084351</v>
      </c>
      <c r="E245" s="8">
        <v>369.86248962964265</v>
      </c>
      <c r="F245" s="8">
        <v>390.00403563937601</v>
      </c>
      <c r="G245" s="8">
        <v>64.709216732856788</v>
      </c>
      <c r="H245" s="8">
        <v>53.002119514927571</v>
      </c>
      <c r="I245" s="8">
        <v>16.904712342113399</v>
      </c>
      <c r="J245" s="3">
        <f t="shared" si="3"/>
        <v>100.80662390567096</v>
      </c>
    </row>
    <row r="246" spans="1:10" x14ac:dyDescent="0.2">
      <c r="A246" s="7">
        <v>44383.083333333336</v>
      </c>
      <c r="B246" s="8">
        <v>60.714300724948878</v>
      </c>
      <c r="C246" s="8">
        <v>53.925306778487347</v>
      </c>
      <c r="D246" s="8">
        <v>66.301079444459432</v>
      </c>
      <c r="E246" s="8">
        <v>370.04081098910859</v>
      </c>
      <c r="F246" s="8">
        <v>390.045355284697</v>
      </c>
      <c r="G246" s="8">
        <v>64.681751676312587</v>
      </c>
      <c r="H246" s="8">
        <v>53.000559697668194</v>
      </c>
      <c r="I246" s="8">
        <v>16.636682295328839</v>
      </c>
      <c r="J246" s="3">
        <f t="shared" si="3"/>
        <v>101.04562907865194</v>
      </c>
    </row>
    <row r="247" spans="1:10" x14ac:dyDescent="0.2">
      <c r="A247" s="7">
        <v>44383.125</v>
      </c>
      <c r="B247" s="8">
        <v>60.728874728289426</v>
      </c>
      <c r="C247" s="8">
        <v>56.028967414677062</v>
      </c>
      <c r="D247" s="8">
        <v>66.771323698262634</v>
      </c>
      <c r="E247" s="8">
        <v>370.11251157490074</v>
      </c>
      <c r="F247" s="8">
        <v>389.97167572841448</v>
      </c>
      <c r="G247" s="8">
        <v>64.666077313225315</v>
      </c>
      <c r="H247" s="8">
        <v>53.002286656075725</v>
      </c>
      <c r="I247" s="8">
        <v>17.567210051484889</v>
      </c>
      <c r="J247" s="3">
        <f t="shared" si="3"/>
        <v>100.10115391781615</v>
      </c>
    </row>
    <row r="248" spans="1:10" x14ac:dyDescent="0.2">
      <c r="A248" s="7">
        <v>44383.166666666664</v>
      </c>
      <c r="B248" s="8">
        <v>60.715865432308995</v>
      </c>
      <c r="C248" s="8">
        <v>55.828462140561236</v>
      </c>
      <c r="D248" s="8">
        <v>66.500387762380214</v>
      </c>
      <c r="E248" s="8">
        <v>370.04102959977024</v>
      </c>
      <c r="F248" s="8">
        <v>390.05483969291942</v>
      </c>
      <c r="G248" s="8">
        <v>64.710079506679776</v>
      </c>
      <c r="H248" s="8">
        <v>53.002548560519323</v>
      </c>
      <c r="I248" s="8">
        <v>17.183388185808727</v>
      </c>
      <c r="J248" s="3">
        <f t="shared" si="3"/>
        <v>100.52923988139037</v>
      </c>
    </row>
    <row r="249" spans="1:10" x14ac:dyDescent="0.2">
      <c r="A249" s="7">
        <v>44383.208333333336</v>
      </c>
      <c r="B249" s="8">
        <v>60.73021327406849</v>
      </c>
      <c r="C249" s="8">
        <v>53.638987803837779</v>
      </c>
      <c r="D249" s="8">
        <v>66.231896528778734</v>
      </c>
      <c r="E249" s="8">
        <v>369.96373135232938</v>
      </c>
      <c r="F249" s="8">
        <v>389.9927858492768</v>
      </c>
      <c r="G249" s="8">
        <v>64.664103418784663</v>
      </c>
      <c r="H249" s="8">
        <v>53.241103757315059</v>
      </c>
      <c r="I249" s="8">
        <v>16.949213196053702</v>
      </c>
      <c r="J249" s="3">
        <f t="shared" si="3"/>
        <v>100.95599398004602</v>
      </c>
    </row>
    <row r="250" spans="1:10" x14ac:dyDescent="0.2">
      <c r="A250" s="7">
        <v>44383.25</v>
      </c>
      <c r="B250" s="8">
        <v>60.717509659230792</v>
      </c>
      <c r="C250" s="8">
        <v>53.674652003587916</v>
      </c>
      <c r="D250" s="8">
        <v>66.304177411036022</v>
      </c>
      <c r="E250" s="8">
        <v>370.07643339467455</v>
      </c>
      <c r="F250" s="8">
        <v>389.99325614319378</v>
      </c>
      <c r="G250" s="8">
        <v>64.680727725806221</v>
      </c>
      <c r="H250" s="8">
        <v>53.398604291262295</v>
      </c>
      <c r="I250" s="8">
        <v>17.056978768332741</v>
      </c>
      <c r="J250" s="3">
        <f t="shared" si="3"/>
        <v>101.02235324873577</v>
      </c>
    </row>
    <row r="251" spans="1:10" x14ac:dyDescent="0.2">
      <c r="A251" s="7">
        <v>44383.291666666664</v>
      </c>
      <c r="B251" s="8">
        <v>60.735749979360065</v>
      </c>
      <c r="C251" s="8">
        <v>54.76405263946301</v>
      </c>
      <c r="D251" s="8">
        <v>66.464205774434831</v>
      </c>
      <c r="E251" s="8">
        <v>369.97870495068685</v>
      </c>
      <c r="F251" s="8">
        <v>389.98287530394697</v>
      </c>
      <c r="G251" s="8">
        <v>64.680882946720288</v>
      </c>
      <c r="H251" s="8">
        <v>53.399608574693765</v>
      </c>
      <c r="I251" s="8">
        <v>17.102704558771826</v>
      </c>
      <c r="J251" s="3">
        <f t="shared" si="3"/>
        <v>100.97778696264223</v>
      </c>
    </row>
    <row r="252" spans="1:10" x14ac:dyDescent="0.2">
      <c r="A252" s="7">
        <v>44383.333333333336</v>
      </c>
      <c r="B252" s="8">
        <v>60.716330396359908</v>
      </c>
      <c r="C252" s="8">
        <v>54.206113112187062</v>
      </c>
      <c r="D252" s="8">
        <v>67.106048037159525</v>
      </c>
      <c r="E252" s="8">
        <v>369.99416718836977</v>
      </c>
      <c r="F252" s="8">
        <v>390.35062784803591</v>
      </c>
      <c r="G252" s="8">
        <v>64.687760153641349</v>
      </c>
      <c r="H252" s="8">
        <v>53.401040467128155</v>
      </c>
      <c r="I252" s="8">
        <v>17.146517881037482</v>
      </c>
      <c r="J252" s="3">
        <f t="shared" si="3"/>
        <v>100.94228273973202</v>
      </c>
    </row>
    <row r="253" spans="1:10" x14ac:dyDescent="0.2">
      <c r="A253" s="7">
        <v>44383.375</v>
      </c>
      <c r="B253" s="8">
        <v>60.73283100702858</v>
      </c>
      <c r="C253" s="8">
        <v>54.01769853135891</v>
      </c>
      <c r="D253" s="8">
        <v>66.67679336964909</v>
      </c>
      <c r="E253" s="8">
        <v>370.0796763806336</v>
      </c>
      <c r="F253" s="8">
        <v>394.18537786736181</v>
      </c>
      <c r="G253" s="8">
        <v>63.640205987738057</v>
      </c>
      <c r="H253" s="8">
        <v>53.412693900817523</v>
      </c>
      <c r="I253" s="8">
        <v>17.358769485533752</v>
      </c>
      <c r="J253" s="3">
        <f t="shared" si="3"/>
        <v>99.694130403021816</v>
      </c>
    </row>
    <row r="254" spans="1:10" x14ac:dyDescent="0.2">
      <c r="A254" s="7">
        <v>44383.416666666664</v>
      </c>
      <c r="B254" s="8">
        <v>60.719767452363755</v>
      </c>
      <c r="C254" s="8">
        <v>55.997723938791765</v>
      </c>
      <c r="D254" s="8">
        <v>67.473774524351725</v>
      </c>
      <c r="E254" s="8">
        <v>369.90777344921139</v>
      </c>
      <c r="F254" s="8">
        <v>395.00128801346534</v>
      </c>
      <c r="G254" s="8">
        <v>62.797761208417761</v>
      </c>
      <c r="H254" s="8">
        <v>53.993340031934999</v>
      </c>
      <c r="I254" s="8">
        <v>17.320072865758654</v>
      </c>
      <c r="J254" s="3">
        <f t="shared" si="3"/>
        <v>99.471028374594113</v>
      </c>
    </row>
    <row r="255" spans="1:10" x14ac:dyDescent="0.2">
      <c r="A255" s="7">
        <v>44383.458333333336</v>
      </c>
      <c r="B255" s="8">
        <v>61.462512920124219</v>
      </c>
      <c r="C255" s="8">
        <v>55.073313069709158</v>
      </c>
      <c r="D255" s="8">
        <v>66.406663674734176</v>
      </c>
      <c r="E255" s="8">
        <v>369.86552078857244</v>
      </c>
      <c r="F255" s="8">
        <v>395.00209822315787</v>
      </c>
      <c r="G255" s="8">
        <v>62.484771563800379</v>
      </c>
      <c r="H255" s="8">
        <v>53.995655331117916</v>
      </c>
      <c r="I255" s="8">
        <v>17.664194174232236</v>
      </c>
      <c r="J255" s="3">
        <f t="shared" si="3"/>
        <v>98.81623272068606</v>
      </c>
    </row>
    <row r="256" spans="1:10" x14ac:dyDescent="0.2">
      <c r="A256" s="7">
        <v>44383.5</v>
      </c>
      <c r="B256" s="8">
        <v>61.69418842925996</v>
      </c>
      <c r="C256" s="8">
        <v>54.14036782835565</v>
      </c>
      <c r="D256" s="8">
        <v>66.504832375188997</v>
      </c>
      <c r="E256" s="8">
        <v>370.07381816756873</v>
      </c>
      <c r="F256" s="8">
        <v>395.01583389526337</v>
      </c>
      <c r="G256" s="8">
        <v>62.627094434352507</v>
      </c>
      <c r="H256" s="8">
        <v>54.005465212009874</v>
      </c>
      <c r="I256" s="8">
        <v>17.818091983534444</v>
      </c>
      <c r="J256" s="3">
        <f t="shared" si="3"/>
        <v>98.814467662827937</v>
      </c>
    </row>
    <row r="257" spans="1:10" x14ac:dyDescent="0.2">
      <c r="A257" s="7">
        <v>44383.541666666664</v>
      </c>
      <c r="B257" s="8">
        <v>61.660397150822988</v>
      </c>
      <c r="C257" s="8">
        <v>53.465942094043534</v>
      </c>
      <c r="D257" s="8">
        <v>66.641085456839576</v>
      </c>
      <c r="E257" s="8">
        <v>369.93759179936075</v>
      </c>
      <c r="F257" s="8">
        <v>394.96218231357295</v>
      </c>
      <c r="G257" s="8">
        <v>64.715776690832897</v>
      </c>
      <c r="H257" s="8">
        <v>53.998512035417953</v>
      </c>
      <c r="I257" s="8">
        <v>17.975116144097598</v>
      </c>
      <c r="J257" s="3">
        <f t="shared" si="3"/>
        <v>100.73917258215326</v>
      </c>
    </row>
    <row r="258" spans="1:10" x14ac:dyDescent="0.2">
      <c r="A258" s="7">
        <v>44383.583333333336</v>
      </c>
      <c r="B258" s="8">
        <v>62.513640683301446</v>
      </c>
      <c r="C258" s="8">
        <v>55.323183879120172</v>
      </c>
      <c r="D258" s="8">
        <v>66.880419662772098</v>
      </c>
      <c r="E258" s="8">
        <v>369.74205642038402</v>
      </c>
      <c r="F258" s="8">
        <v>395.02400005225957</v>
      </c>
      <c r="G258" s="8">
        <v>65.467688184836646</v>
      </c>
      <c r="H258" s="8">
        <v>54.654880292159731</v>
      </c>
      <c r="I258" s="8">
        <v>18.204965592377636</v>
      </c>
      <c r="J258" s="3">
        <f t="shared" si="3"/>
        <v>101.91760288461874</v>
      </c>
    </row>
    <row r="259" spans="1:10" x14ac:dyDescent="0.2">
      <c r="A259" s="7">
        <v>44383.625</v>
      </c>
      <c r="B259" s="8">
        <v>62.719771318884739</v>
      </c>
      <c r="C259" s="8">
        <v>54.364402644981944</v>
      </c>
      <c r="D259" s="8">
        <v>66.875330615905696</v>
      </c>
      <c r="E259" s="8">
        <v>370.10312870124613</v>
      </c>
      <c r="F259" s="8">
        <v>394.96367542256394</v>
      </c>
      <c r="G259" s="8">
        <v>65.256371897333054</v>
      </c>
      <c r="H259" s="8">
        <v>55.005051498508678</v>
      </c>
      <c r="I259" s="8">
        <v>17.847022017369106</v>
      </c>
      <c r="J259" s="3">
        <f t="shared" si="3"/>
        <v>102.41440137847263</v>
      </c>
    </row>
    <row r="260" spans="1:10" x14ac:dyDescent="0.2">
      <c r="A260" s="7">
        <v>44383.666666666664</v>
      </c>
      <c r="B260" s="8">
        <v>63.289494392571747</v>
      </c>
      <c r="C260" s="8">
        <v>53.919930224899659</v>
      </c>
      <c r="D260" s="8">
        <v>66.497520180907159</v>
      </c>
      <c r="E260" s="8">
        <v>369.90679540422474</v>
      </c>
      <c r="F260" s="8">
        <v>394.99526256239869</v>
      </c>
      <c r="G260" s="8">
        <v>63.372436746077391</v>
      </c>
      <c r="H260" s="8">
        <v>55.005376969112433</v>
      </c>
      <c r="I260" s="8">
        <v>18.005602713929239</v>
      </c>
      <c r="J260" s="3">
        <f t="shared" si="3"/>
        <v>100.3722110012606</v>
      </c>
    </row>
    <row r="261" spans="1:10" x14ac:dyDescent="0.2">
      <c r="A261" s="7">
        <v>44383.708333333336</v>
      </c>
      <c r="B261" s="8">
        <v>64.795214404722003</v>
      </c>
      <c r="C261" s="8">
        <v>52.869170568217996</v>
      </c>
      <c r="D261" s="8">
        <v>66.724922829915073</v>
      </c>
      <c r="E261" s="8">
        <v>370.04518401059295</v>
      </c>
      <c r="F261" s="8">
        <v>395.02535401593428</v>
      </c>
      <c r="G261" s="8">
        <v>63.833628905396942</v>
      </c>
      <c r="H261" s="8">
        <v>54.994088166118566</v>
      </c>
      <c r="I261" s="8">
        <v>18.079403175876212</v>
      </c>
      <c r="J261" s="3">
        <f t="shared" ref="J261:J324" si="4">G261+H261-I261</f>
        <v>100.7483138956393</v>
      </c>
    </row>
    <row r="262" spans="1:10" x14ac:dyDescent="0.2">
      <c r="A262" s="7">
        <v>44383.75</v>
      </c>
      <c r="B262" s="8">
        <v>65.021548324659463</v>
      </c>
      <c r="C262" s="8">
        <v>54.332664801305881</v>
      </c>
      <c r="D262" s="8">
        <v>66.7181591044572</v>
      </c>
      <c r="E262" s="8">
        <v>370.08225658434338</v>
      </c>
      <c r="F262" s="8">
        <v>394.98693017840293</v>
      </c>
      <c r="G262" s="8">
        <v>65.981584526275213</v>
      </c>
      <c r="H262" s="8">
        <v>55.00050091633814</v>
      </c>
      <c r="I262" s="8">
        <v>18.000754113164909</v>
      </c>
      <c r="J262" s="3">
        <f t="shared" si="4"/>
        <v>102.98133132944844</v>
      </c>
    </row>
    <row r="263" spans="1:10" x14ac:dyDescent="0.2">
      <c r="A263" s="7">
        <v>44383.791666666664</v>
      </c>
      <c r="B263" s="8">
        <v>65.007735392800527</v>
      </c>
      <c r="C263" s="8">
        <v>55.739003890005392</v>
      </c>
      <c r="D263" s="8">
        <v>66.995455359622454</v>
      </c>
      <c r="E263" s="8">
        <v>369.83936982758371</v>
      </c>
      <c r="F263" s="8">
        <v>395.03005774557045</v>
      </c>
      <c r="G263" s="8">
        <v>65.866172641122503</v>
      </c>
      <c r="H263" s="8">
        <v>54.998858302895982</v>
      </c>
      <c r="I263" s="8">
        <v>17.919593213593917</v>
      </c>
      <c r="J263" s="3">
        <f t="shared" si="4"/>
        <v>102.94543773042457</v>
      </c>
    </row>
    <row r="264" spans="1:10" x14ac:dyDescent="0.2">
      <c r="A264" s="7">
        <v>44383.833333333336</v>
      </c>
      <c r="B264" s="8">
        <v>65.045264528848278</v>
      </c>
      <c r="C264" s="8">
        <v>53.181644629328304</v>
      </c>
      <c r="D264" s="8">
        <v>66.752827688200952</v>
      </c>
      <c r="E264" s="8">
        <v>370.04252398056985</v>
      </c>
      <c r="F264" s="8">
        <v>395.02920494748525</v>
      </c>
      <c r="G264" s="8">
        <v>64.845956085274906</v>
      </c>
      <c r="H264" s="8">
        <v>55.004581620866553</v>
      </c>
      <c r="I264" s="8">
        <v>17.892862063357445</v>
      </c>
      <c r="J264" s="3">
        <f t="shared" si="4"/>
        <v>101.95767564278403</v>
      </c>
    </row>
    <row r="265" spans="1:10" x14ac:dyDescent="0.2">
      <c r="A265" s="7">
        <v>44383.875</v>
      </c>
      <c r="B265" s="8">
        <v>65.202111367481763</v>
      </c>
      <c r="C265" s="8">
        <v>52.356644137620265</v>
      </c>
      <c r="D265" s="8">
        <v>67.015010256131319</v>
      </c>
      <c r="E265" s="8">
        <v>370.08947096014811</v>
      </c>
      <c r="F265" s="8">
        <v>394.99704454780465</v>
      </c>
      <c r="G265" s="8">
        <v>63.558549053983057</v>
      </c>
      <c r="H265" s="8">
        <v>54.563969945654129</v>
      </c>
      <c r="I265" s="8">
        <v>17.951676716160986</v>
      </c>
      <c r="J265" s="3">
        <f t="shared" si="4"/>
        <v>100.17084228347619</v>
      </c>
    </row>
    <row r="266" spans="1:10" x14ac:dyDescent="0.2">
      <c r="A266" s="7">
        <v>44383.916666666664</v>
      </c>
      <c r="B266" s="8">
        <v>65.134172807769303</v>
      </c>
      <c r="C266" s="8">
        <v>52.37214848694309</v>
      </c>
      <c r="D266" s="8">
        <v>67.010036503382764</v>
      </c>
      <c r="E266" s="8">
        <v>369.92855808099227</v>
      </c>
      <c r="F266" s="8">
        <v>394.95134831692246</v>
      </c>
      <c r="G266" s="8">
        <v>62.998560935439812</v>
      </c>
      <c r="H266" s="8">
        <v>53.997803247046896</v>
      </c>
      <c r="I266" s="8">
        <v>17.828151804608602</v>
      </c>
      <c r="J266" s="3">
        <f t="shared" si="4"/>
        <v>99.168212377878092</v>
      </c>
    </row>
    <row r="267" spans="1:10" x14ac:dyDescent="0.2">
      <c r="A267" s="7">
        <v>44383.958333333336</v>
      </c>
      <c r="B267" s="8">
        <v>65.234368331293126</v>
      </c>
      <c r="C267" s="8">
        <v>52.626764675835872</v>
      </c>
      <c r="D267" s="8">
        <v>67.245323372351635</v>
      </c>
      <c r="E267" s="8">
        <v>370.13111587339029</v>
      </c>
      <c r="F267" s="8">
        <v>394.97426174546013</v>
      </c>
      <c r="G267" s="8">
        <v>64.263851172458288</v>
      </c>
      <c r="H267" s="8">
        <v>53.997839832060158</v>
      </c>
      <c r="I267" s="8">
        <v>17.765921580733995</v>
      </c>
      <c r="J267" s="3">
        <f t="shared" si="4"/>
        <v>100.49576942378445</v>
      </c>
    </row>
    <row r="268" spans="1:10" x14ac:dyDescent="0.2">
      <c r="A268" s="7">
        <v>44384</v>
      </c>
      <c r="B268" s="8">
        <v>66.55965693913798</v>
      </c>
      <c r="C268" s="8">
        <v>55.024123838732955</v>
      </c>
      <c r="D268" s="8">
        <v>67.723717745963469</v>
      </c>
      <c r="E268" s="8">
        <v>369.95249245692844</v>
      </c>
      <c r="F268" s="8">
        <v>395.02200246614262</v>
      </c>
      <c r="G268" s="8">
        <v>64.987295459024111</v>
      </c>
      <c r="H268" s="8">
        <v>54.000298918645164</v>
      </c>
      <c r="I268" s="8">
        <v>17.653786244524177</v>
      </c>
      <c r="J268" s="3">
        <f t="shared" si="4"/>
        <v>101.33380813314508</v>
      </c>
    </row>
    <row r="269" spans="1:10" x14ac:dyDescent="0.2">
      <c r="A269" s="7">
        <v>44384.041666666664</v>
      </c>
      <c r="B269" s="8">
        <v>67.025300403308293</v>
      </c>
      <c r="C269" s="8">
        <v>54.754962256180185</v>
      </c>
      <c r="D269" s="8">
        <v>67.471282650334928</v>
      </c>
      <c r="E269" s="8">
        <v>369.93914015016452</v>
      </c>
      <c r="F269" s="8">
        <v>394.96218714280957</v>
      </c>
      <c r="G269" s="8">
        <v>64.870691062233462</v>
      </c>
      <c r="H269" s="8">
        <v>53.998304483235323</v>
      </c>
      <c r="I269" s="8">
        <v>17.62718821329312</v>
      </c>
      <c r="J269" s="3">
        <f t="shared" si="4"/>
        <v>101.24180733217565</v>
      </c>
    </row>
    <row r="270" spans="1:10" x14ac:dyDescent="0.2">
      <c r="A270" s="7">
        <v>44384.083333333336</v>
      </c>
      <c r="B270" s="8">
        <v>66.450530727668209</v>
      </c>
      <c r="C270" s="8">
        <v>52.760835385965443</v>
      </c>
      <c r="D270" s="8">
        <v>67.131895573924027</v>
      </c>
      <c r="E270" s="8">
        <v>369.95930068366073</v>
      </c>
      <c r="F270" s="8">
        <v>394.9932537026142</v>
      </c>
      <c r="G270" s="8">
        <v>63.982352819802195</v>
      </c>
      <c r="H270" s="8">
        <v>54.003355981399089</v>
      </c>
      <c r="I270" s="8">
        <v>17.683734860405782</v>
      </c>
      <c r="J270" s="3">
        <f t="shared" si="4"/>
        <v>100.30197394079551</v>
      </c>
    </row>
    <row r="271" spans="1:10" x14ac:dyDescent="0.2">
      <c r="A271" s="7">
        <v>44384.125</v>
      </c>
      <c r="B271" s="8">
        <v>65.847461887519714</v>
      </c>
      <c r="C271" s="8">
        <v>54.110996239335705</v>
      </c>
      <c r="D271" s="8">
        <v>67.799121293425529</v>
      </c>
      <c r="E271" s="8">
        <v>370.08677827552464</v>
      </c>
      <c r="F271" s="8">
        <v>394.97816768517185</v>
      </c>
      <c r="G271" s="8">
        <v>64.85879726423893</v>
      </c>
      <c r="H271" s="8">
        <v>54.744659684066299</v>
      </c>
      <c r="I271" s="8">
        <v>17.730191850427065</v>
      </c>
      <c r="J271" s="3">
        <f t="shared" si="4"/>
        <v>101.87326509787816</v>
      </c>
    </row>
    <row r="272" spans="1:10" x14ac:dyDescent="0.2">
      <c r="A272" s="7">
        <v>44384.166666666664</v>
      </c>
      <c r="B272" s="8">
        <v>66.612266464545229</v>
      </c>
      <c r="C272" s="8">
        <v>52.698308019001914</v>
      </c>
      <c r="D272" s="8">
        <v>67.27147418895558</v>
      </c>
      <c r="E272" s="8">
        <v>369.91494471479092</v>
      </c>
      <c r="F272" s="8">
        <v>394.99900918381081</v>
      </c>
      <c r="G272" s="8">
        <v>64.978697710690227</v>
      </c>
      <c r="H272" s="8">
        <v>54.995792454758387</v>
      </c>
      <c r="I272" s="8">
        <v>17.328700127454866</v>
      </c>
      <c r="J272" s="3">
        <f t="shared" si="4"/>
        <v>102.64579003799375</v>
      </c>
    </row>
    <row r="273" spans="1:10" x14ac:dyDescent="0.2">
      <c r="A273" s="7">
        <v>44384.208333333336</v>
      </c>
      <c r="B273" s="8">
        <v>67.128075696004089</v>
      </c>
      <c r="C273" s="8">
        <v>54.13733653247759</v>
      </c>
      <c r="D273" s="8">
        <v>67.890728481769031</v>
      </c>
      <c r="E273" s="8">
        <v>369.9661994969062</v>
      </c>
      <c r="F273" s="8">
        <v>395.01950163802081</v>
      </c>
      <c r="G273" s="8">
        <v>63.33433917751924</v>
      </c>
      <c r="H273" s="8">
        <v>55.004527813588581</v>
      </c>
      <c r="I273" s="8">
        <v>17.383797843974889</v>
      </c>
      <c r="J273" s="3">
        <f t="shared" si="4"/>
        <v>100.95506914713293</v>
      </c>
    </row>
    <row r="274" spans="1:10" x14ac:dyDescent="0.2">
      <c r="A274" s="7">
        <v>44384.25</v>
      </c>
      <c r="B274" s="8">
        <v>67.042515110725361</v>
      </c>
      <c r="C274" s="8">
        <v>54.121351139463655</v>
      </c>
      <c r="D274" s="8">
        <v>67.558883560901521</v>
      </c>
      <c r="E274" s="8">
        <v>369.93172394238087</v>
      </c>
      <c r="F274" s="8">
        <v>394.99854276019369</v>
      </c>
      <c r="G274" s="8">
        <v>62.983328286182804</v>
      </c>
      <c r="H274" s="8">
        <v>54.125814746828155</v>
      </c>
      <c r="I274" s="8">
        <v>17.452952081269604</v>
      </c>
      <c r="J274" s="3">
        <f t="shared" si="4"/>
        <v>99.656190951741351</v>
      </c>
    </row>
    <row r="275" spans="1:10" x14ac:dyDescent="0.2">
      <c r="A275" s="7">
        <v>44384.291666666664</v>
      </c>
      <c r="B275" s="8">
        <v>67.1282963162312</v>
      </c>
      <c r="C275" s="8">
        <v>53.044675986558708</v>
      </c>
      <c r="D275" s="8">
        <v>67.615851146507154</v>
      </c>
      <c r="E275" s="8">
        <v>370.06068459236684</v>
      </c>
      <c r="F275" s="8">
        <v>395.01004719236141</v>
      </c>
      <c r="G275" s="8">
        <v>62.978338464214318</v>
      </c>
      <c r="H275" s="8">
        <v>53.999693993114555</v>
      </c>
      <c r="I275" s="8">
        <v>17.46863992296451</v>
      </c>
      <c r="J275" s="3">
        <f t="shared" si="4"/>
        <v>99.509392534364366</v>
      </c>
    </row>
    <row r="276" spans="1:10" x14ac:dyDescent="0.2">
      <c r="A276" s="7">
        <v>44384.333333333336</v>
      </c>
      <c r="B276" s="8">
        <v>67.032231243874222</v>
      </c>
      <c r="C276" s="8">
        <v>53.5184241306223</v>
      </c>
      <c r="D276" s="8">
        <v>67.614316057596724</v>
      </c>
      <c r="E276" s="8">
        <v>370.05110768635137</v>
      </c>
      <c r="F276" s="8">
        <v>394.99270219834119</v>
      </c>
      <c r="G276" s="8">
        <v>62.988456965313318</v>
      </c>
      <c r="H276" s="8">
        <v>54.119443444695129</v>
      </c>
      <c r="I276" s="8">
        <v>17.514471008703371</v>
      </c>
      <c r="J276" s="3">
        <f t="shared" si="4"/>
        <v>99.593429401305087</v>
      </c>
    </row>
    <row r="277" spans="1:10" x14ac:dyDescent="0.2">
      <c r="A277" s="7">
        <v>44384.375</v>
      </c>
      <c r="B277" s="8">
        <v>66.773745851464085</v>
      </c>
      <c r="C277" s="8">
        <v>53.262128188974863</v>
      </c>
      <c r="D277" s="8">
        <v>67.803641135322238</v>
      </c>
      <c r="E277" s="8">
        <v>369.98887337230144</v>
      </c>
      <c r="F277" s="8">
        <v>395.00993104991204</v>
      </c>
      <c r="G277" s="8">
        <v>63.041091138412398</v>
      </c>
      <c r="H277" s="8">
        <v>53.985654242730462</v>
      </c>
      <c r="I277" s="8">
        <v>17.532491796372586</v>
      </c>
      <c r="J277" s="3">
        <f t="shared" si="4"/>
        <v>99.494253584770277</v>
      </c>
    </row>
    <row r="278" spans="1:10" x14ac:dyDescent="0.2">
      <c r="A278" s="7">
        <v>44384.416666666664</v>
      </c>
      <c r="B278" s="8">
        <v>66.820984688941166</v>
      </c>
      <c r="C278" s="8">
        <v>55.957476263688022</v>
      </c>
      <c r="D278" s="8">
        <v>67.372454220134856</v>
      </c>
      <c r="E278" s="8">
        <v>370.01392188543491</v>
      </c>
      <c r="F278" s="8">
        <v>395.00196678133136</v>
      </c>
      <c r="G278" s="8">
        <v>65.288805961903904</v>
      </c>
      <c r="H278" s="8">
        <v>53.893625407405636</v>
      </c>
      <c r="I278" s="8">
        <v>17.714031078385442</v>
      </c>
      <c r="J278" s="3">
        <f t="shared" si="4"/>
        <v>101.46840029092409</v>
      </c>
    </row>
    <row r="279" spans="1:10" x14ac:dyDescent="0.2">
      <c r="A279" s="7">
        <v>44384.458333333336</v>
      </c>
      <c r="B279" s="8">
        <v>66.945161939313053</v>
      </c>
      <c r="C279" s="8">
        <v>53.543403721406165</v>
      </c>
      <c r="D279" s="8">
        <v>67.292413969477636</v>
      </c>
      <c r="E279" s="8">
        <v>370.09863590722142</v>
      </c>
      <c r="F279" s="8">
        <v>394.98718550837674</v>
      </c>
      <c r="G279" s="8">
        <v>65.47805211951254</v>
      </c>
      <c r="H279" s="8">
        <v>53.997754824947833</v>
      </c>
      <c r="I279" s="8">
        <v>18.017763071097637</v>
      </c>
      <c r="J279" s="3">
        <f t="shared" si="4"/>
        <v>101.45804387336274</v>
      </c>
    </row>
    <row r="280" spans="1:10" x14ac:dyDescent="0.2">
      <c r="A280" s="7">
        <v>44384.5</v>
      </c>
      <c r="B280" s="8">
        <v>66.655870969520862</v>
      </c>
      <c r="C280" s="8">
        <v>53.901546538697566</v>
      </c>
      <c r="D280" s="8">
        <v>67.040750898400177</v>
      </c>
      <c r="E280" s="8">
        <v>370.08138839579004</v>
      </c>
      <c r="F280" s="8">
        <v>395.02559169959511</v>
      </c>
      <c r="G280" s="8">
        <v>65.292874068427778</v>
      </c>
      <c r="H280" s="8">
        <v>54.002168362731169</v>
      </c>
      <c r="I280" s="8">
        <v>17.594608273899542</v>
      </c>
      <c r="J280" s="3">
        <f t="shared" si="4"/>
        <v>101.70043415725941</v>
      </c>
    </row>
    <row r="281" spans="1:10" x14ac:dyDescent="0.2">
      <c r="A281" s="7">
        <v>44384.541666666664</v>
      </c>
      <c r="B281" s="8">
        <v>66.909930100304322</v>
      </c>
      <c r="C281" s="8">
        <v>51.778049667276562</v>
      </c>
      <c r="D281" s="8">
        <v>66.332442427077169</v>
      </c>
      <c r="E281" s="8">
        <v>370.09799856725823</v>
      </c>
      <c r="F281" s="8">
        <v>395.01002007069741</v>
      </c>
      <c r="G281" s="8">
        <v>64.815295728692973</v>
      </c>
      <c r="H281" s="8">
        <v>54.003825064339971</v>
      </c>
      <c r="I281" s="8">
        <v>18.04205617422986</v>
      </c>
      <c r="J281" s="3">
        <f t="shared" si="4"/>
        <v>100.77706461880308</v>
      </c>
    </row>
    <row r="282" spans="1:10" x14ac:dyDescent="0.2">
      <c r="A282" s="7">
        <v>44384.583333333336</v>
      </c>
      <c r="B282" s="8">
        <v>65.087592086006453</v>
      </c>
      <c r="C282" s="8">
        <v>52.216295575788926</v>
      </c>
      <c r="D282" s="8">
        <v>65.408661841464081</v>
      </c>
      <c r="E282" s="8">
        <v>370.05041206555285</v>
      </c>
      <c r="F282" s="8">
        <v>395.04077291411193</v>
      </c>
      <c r="G282" s="8">
        <v>62.904978152229987</v>
      </c>
      <c r="H282" s="8">
        <v>54.001148398818202</v>
      </c>
      <c r="I282" s="8">
        <v>18.311879412010054</v>
      </c>
      <c r="J282" s="3">
        <f t="shared" si="4"/>
        <v>98.594247139038131</v>
      </c>
    </row>
    <row r="283" spans="1:10" x14ac:dyDescent="0.2">
      <c r="A283" s="7">
        <v>44384.625</v>
      </c>
      <c r="B283" s="8">
        <v>64.952237521701548</v>
      </c>
      <c r="C283" s="8">
        <v>53.072632860254636</v>
      </c>
      <c r="D283" s="8">
        <v>65.564494014228401</v>
      </c>
      <c r="E283" s="8">
        <v>370.22078920232713</v>
      </c>
      <c r="F283" s="8">
        <v>395.0119022408785</v>
      </c>
      <c r="G283" s="8">
        <v>61.993360895565779</v>
      </c>
      <c r="H283" s="8">
        <v>54.006481040768946</v>
      </c>
      <c r="I283" s="8">
        <v>18.355119146083702</v>
      </c>
      <c r="J283" s="3">
        <f t="shared" si="4"/>
        <v>97.644722790251024</v>
      </c>
    </row>
    <row r="284" spans="1:10" x14ac:dyDescent="0.2">
      <c r="A284" s="7">
        <v>44384.666666666664</v>
      </c>
      <c r="B284" s="8">
        <v>65.22383575346521</v>
      </c>
      <c r="C284" s="8">
        <v>52.592238671672888</v>
      </c>
      <c r="D284" s="8">
        <v>66.009502943418312</v>
      </c>
      <c r="E284" s="8">
        <v>370.03475774856815</v>
      </c>
      <c r="F284" s="8">
        <v>395.05495635159599</v>
      </c>
      <c r="G284" s="8">
        <v>61.995604175970385</v>
      </c>
      <c r="H284" s="8">
        <v>54.000279362796618</v>
      </c>
      <c r="I284" s="8">
        <v>18.229810378917254</v>
      </c>
      <c r="J284" s="3">
        <f t="shared" si="4"/>
        <v>97.766073159849753</v>
      </c>
    </row>
    <row r="285" spans="1:10" x14ac:dyDescent="0.2">
      <c r="A285" s="7">
        <v>44384.708333333336</v>
      </c>
      <c r="B285" s="8">
        <v>64.954421260156465</v>
      </c>
      <c r="C285" s="8">
        <v>51.509217647871004</v>
      </c>
      <c r="D285" s="8">
        <v>66.624995886273126</v>
      </c>
      <c r="E285" s="8">
        <v>369.87525063775814</v>
      </c>
      <c r="F285" s="8">
        <v>395.05471484636138</v>
      </c>
      <c r="G285" s="8">
        <v>62.446936054195007</v>
      </c>
      <c r="H285" s="8">
        <v>54.000807226421017</v>
      </c>
      <c r="I285" s="8">
        <v>18.266121450749083</v>
      </c>
      <c r="J285" s="3">
        <f t="shared" si="4"/>
        <v>98.181621829866941</v>
      </c>
    </row>
    <row r="286" spans="1:10" x14ac:dyDescent="0.2">
      <c r="A286" s="7">
        <v>44384.75</v>
      </c>
      <c r="B286" s="8">
        <v>64.937725751665113</v>
      </c>
      <c r="C286" s="8">
        <v>52.062947609662416</v>
      </c>
      <c r="D286" s="8">
        <v>66.763627875235102</v>
      </c>
      <c r="E286" s="8">
        <v>370.09386245655958</v>
      </c>
      <c r="F286" s="8">
        <v>394.95824345806989</v>
      </c>
      <c r="G286" s="8">
        <v>63.381957014555631</v>
      </c>
      <c r="H286" s="8">
        <v>53.99741681785428</v>
      </c>
      <c r="I286" s="8">
        <v>18.275786081225501</v>
      </c>
      <c r="J286" s="3">
        <f t="shared" si="4"/>
        <v>99.103587751184406</v>
      </c>
    </row>
    <row r="287" spans="1:10" x14ac:dyDescent="0.2">
      <c r="A287" s="7">
        <v>44384.791666666664</v>
      </c>
      <c r="B287" s="8">
        <v>64.450754835774887</v>
      </c>
      <c r="C287" s="8">
        <v>52.680445435677406</v>
      </c>
      <c r="D287" s="8">
        <v>67.118516012404768</v>
      </c>
      <c r="E287" s="8">
        <v>370.13024798549583</v>
      </c>
      <c r="F287" s="8">
        <v>395.04384346764976</v>
      </c>
      <c r="G287" s="8">
        <v>63.985521474430342</v>
      </c>
      <c r="H287" s="8">
        <v>54.000907968411859</v>
      </c>
      <c r="I287" s="8">
        <v>18.145166261351502</v>
      </c>
      <c r="J287" s="3">
        <f t="shared" si="4"/>
        <v>99.841263181490689</v>
      </c>
    </row>
    <row r="288" spans="1:10" x14ac:dyDescent="0.2">
      <c r="A288" s="7">
        <v>44384.833333333336</v>
      </c>
      <c r="B288" s="8">
        <v>63.48294846213345</v>
      </c>
      <c r="C288" s="8">
        <v>51.480749331893279</v>
      </c>
      <c r="D288" s="8">
        <v>66.391951002025579</v>
      </c>
      <c r="E288" s="8">
        <v>370.07960389820084</v>
      </c>
      <c r="F288" s="8">
        <v>395.00784783448972</v>
      </c>
      <c r="G288" s="8">
        <v>63.87369191312488</v>
      </c>
      <c r="H288" s="8">
        <v>54.001957110685872</v>
      </c>
      <c r="I288" s="8">
        <v>17.875645009610395</v>
      </c>
      <c r="J288" s="3">
        <f t="shared" si="4"/>
        <v>100.00000401420036</v>
      </c>
    </row>
    <row r="289" spans="1:10" x14ac:dyDescent="0.2">
      <c r="A289" s="7">
        <v>44384.875</v>
      </c>
      <c r="B289" s="8">
        <v>65.808761390484065</v>
      </c>
      <c r="C289" s="8">
        <v>51.559771598083238</v>
      </c>
      <c r="D289" s="8">
        <v>65.968432061074097</v>
      </c>
      <c r="E289" s="8">
        <v>370.07740872032878</v>
      </c>
      <c r="F289" s="8">
        <v>395.0274751009801</v>
      </c>
      <c r="G289" s="8">
        <v>62.761621750800892</v>
      </c>
      <c r="H289" s="8">
        <v>54.092218983148371</v>
      </c>
      <c r="I289" s="8">
        <v>18.03089912994831</v>
      </c>
      <c r="J289" s="3">
        <f t="shared" si="4"/>
        <v>98.822941604000945</v>
      </c>
    </row>
    <row r="290" spans="1:10" x14ac:dyDescent="0.2">
      <c r="A290" s="7">
        <v>44384.916666666664</v>
      </c>
      <c r="B290" s="8">
        <v>67.11909560935527</v>
      </c>
      <c r="C290" s="8">
        <v>52.880577220496292</v>
      </c>
      <c r="D290" s="8">
        <v>66.06165467483153</v>
      </c>
      <c r="E290" s="8">
        <v>369.97253750453211</v>
      </c>
      <c r="F290" s="8">
        <v>394.98953675685942</v>
      </c>
      <c r="G290" s="8">
        <v>62.485602588430616</v>
      </c>
      <c r="H290" s="8">
        <v>54.990328759692069</v>
      </c>
      <c r="I290" s="8">
        <v>18.589389921236545</v>
      </c>
      <c r="J290" s="3">
        <f t="shared" si="4"/>
        <v>98.88654142688614</v>
      </c>
    </row>
    <row r="291" spans="1:10" x14ac:dyDescent="0.2">
      <c r="A291" s="7">
        <v>44384.958333333336</v>
      </c>
      <c r="B291" s="8">
        <v>65.608596591803021</v>
      </c>
      <c r="C291" s="8">
        <v>53.449774955158468</v>
      </c>
      <c r="D291" s="8">
        <v>66.733456148484294</v>
      </c>
      <c r="E291" s="8">
        <v>369.90444756140192</v>
      </c>
      <c r="F291" s="8">
        <v>395.04881104012111</v>
      </c>
      <c r="G291" s="8">
        <v>62.464623446910359</v>
      </c>
      <c r="H291" s="8">
        <v>54.99772798123891</v>
      </c>
      <c r="I291" s="8">
        <v>17.233651890710462</v>
      </c>
      <c r="J291" s="3">
        <f t="shared" si="4"/>
        <v>100.22869953743881</v>
      </c>
    </row>
    <row r="292" spans="1:10" x14ac:dyDescent="0.2">
      <c r="A292" s="7">
        <v>44385</v>
      </c>
      <c r="B292" s="8">
        <v>64.82063345435607</v>
      </c>
      <c r="C292" s="8">
        <v>54.524856340592542</v>
      </c>
      <c r="D292" s="8">
        <v>66.634063318591544</v>
      </c>
      <c r="E292" s="8">
        <v>369.9573279699232</v>
      </c>
      <c r="F292" s="8">
        <v>394.99001190712443</v>
      </c>
      <c r="G292" s="8">
        <v>61.561462450706102</v>
      </c>
      <c r="H292" s="8">
        <v>55.006455985396443</v>
      </c>
      <c r="I292" s="8">
        <v>16.946718355845313</v>
      </c>
      <c r="J292" s="3">
        <f t="shared" si="4"/>
        <v>99.621200080257239</v>
      </c>
    </row>
    <row r="293" spans="1:10" x14ac:dyDescent="0.2">
      <c r="A293" s="7">
        <v>44385.041666666664</v>
      </c>
      <c r="B293" s="8">
        <v>63.755125109132983</v>
      </c>
      <c r="C293" s="8">
        <v>54.094261906050818</v>
      </c>
      <c r="D293" s="8">
        <v>66.551384094197289</v>
      </c>
      <c r="E293" s="8">
        <v>370.13338482070702</v>
      </c>
      <c r="F293" s="8">
        <v>394.98706815956433</v>
      </c>
      <c r="G293" s="8">
        <v>60.965129445763885</v>
      </c>
      <c r="H293" s="8">
        <v>54.996967740259535</v>
      </c>
      <c r="I293" s="8">
        <v>16.795665842957742</v>
      </c>
      <c r="J293" s="3">
        <f t="shared" si="4"/>
        <v>99.166431343065668</v>
      </c>
    </row>
    <row r="294" spans="1:10" x14ac:dyDescent="0.2">
      <c r="A294" s="7">
        <v>44385.083333333336</v>
      </c>
      <c r="B294" s="8">
        <v>64.555279870303195</v>
      </c>
      <c r="C294" s="8">
        <v>52.034320275189316</v>
      </c>
      <c r="D294" s="8">
        <v>66.227966636566308</v>
      </c>
      <c r="E294" s="8">
        <v>369.98906949959655</v>
      </c>
      <c r="F294" s="8">
        <v>395.01478825541056</v>
      </c>
      <c r="G294" s="8">
        <v>61.334305222162854</v>
      </c>
      <c r="H294" s="8">
        <v>55.001928756363</v>
      </c>
      <c r="I294" s="8">
        <v>17.458987950163404</v>
      </c>
      <c r="J294" s="3">
        <f t="shared" si="4"/>
        <v>98.87724602836245</v>
      </c>
    </row>
    <row r="295" spans="1:10" x14ac:dyDescent="0.2">
      <c r="A295" s="7">
        <v>44385.125</v>
      </c>
      <c r="B295" s="8">
        <v>64.599933638619262</v>
      </c>
      <c r="C295" s="8">
        <v>52.170608983694414</v>
      </c>
      <c r="D295" s="8">
        <v>66.475587731303591</v>
      </c>
      <c r="E295" s="8">
        <v>370.00099083159142</v>
      </c>
      <c r="F295" s="8">
        <v>394.96867164840739</v>
      </c>
      <c r="G295" s="8">
        <v>61.07847746803705</v>
      </c>
      <c r="H295" s="8">
        <v>54.999985807528496</v>
      </c>
      <c r="I295" s="8">
        <v>18.199378028652792</v>
      </c>
      <c r="J295" s="3">
        <f t="shared" si="4"/>
        <v>97.879085246912766</v>
      </c>
    </row>
    <row r="296" spans="1:10" x14ac:dyDescent="0.2">
      <c r="A296" s="7">
        <v>44385.166666666664</v>
      </c>
      <c r="B296" s="8">
        <v>65.622511965176159</v>
      </c>
      <c r="C296" s="8">
        <v>53.49202003644983</v>
      </c>
      <c r="D296" s="8">
        <v>66.265374055564493</v>
      </c>
      <c r="E296" s="8">
        <v>370.03180840742476</v>
      </c>
      <c r="F296" s="8">
        <v>394.96514689876921</v>
      </c>
      <c r="G296" s="8">
        <v>60.216916264233717</v>
      </c>
      <c r="H296" s="8">
        <v>54.998677773789694</v>
      </c>
      <c r="I296" s="8">
        <v>18.090644289938087</v>
      </c>
      <c r="J296" s="3">
        <f t="shared" si="4"/>
        <v>97.124949748085328</v>
      </c>
    </row>
    <row r="297" spans="1:10" x14ac:dyDescent="0.2">
      <c r="A297" s="7">
        <v>44385.208333333336</v>
      </c>
      <c r="B297" s="8">
        <v>64.815480536989412</v>
      </c>
      <c r="C297" s="8">
        <v>53.742324836095619</v>
      </c>
      <c r="D297" s="8">
        <v>66.547852097357847</v>
      </c>
      <c r="E297" s="8">
        <v>370.02168958592671</v>
      </c>
      <c r="F297" s="8">
        <v>395.00620264428886</v>
      </c>
      <c r="G297" s="8">
        <v>59.986448505605608</v>
      </c>
      <c r="H297" s="8">
        <v>54.996458258926545</v>
      </c>
      <c r="I297" s="8">
        <v>16.555973891223733</v>
      </c>
      <c r="J297" s="3">
        <f t="shared" si="4"/>
        <v>98.426932873308417</v>
      </c>
    </row>
    <row r="298" spans="1:10" x14ac:dyDescent="0.2">
      <c r="A298" s="7">
        <v>44385.25</v>
      </c>
      <c r="B298" s="8">
        <v>64.685036917193216</v>
      </c>
      <c r="C298" s="8">
        <v>53.621535308439746</v>
      </c>
      <c r="D298" s="8">
        <v>66.734706628071109</v>
      </c>
      <c r="E298" s="8">
        <v>370.06759884648812</v>
      </c>
      <c r="F298" s="8">
        <v>394.96824784939889</v>
      </c>
      <c r="G298" s="8">
        <v>60.231629604665535</v>
      </c>
      <c r="H298" s="8">
        <v>54.9952261583595</v>
      </c>
      <c r="I298" s="8">
        <v>16.610873282817799</v>
      </c>
      <c r="J298" s="3">
        <f t="shared" si="4"/>
        <v>98.615982480207236</v>
      </c>
    </row>
    <row r="299" spans="1:10" x14ac:dyDescent="0.2">
      <c r="A299" s="7">
        <v>44385.291666666664</v>
      </c>
      <c r="B299" s="8">
        <v>64.881489589990238</v>
      </c>
      <c r="C299" s="8">
        <v>52.866428391275143</v>
      </c>
      <c r="D299" s="8">
        <v>66.907381334264159</v>
      </c>
      <c r="E299" s="8">
        <v>369.88955042114492</v>
      </c>
      <c r="F299" s="8">
        <v>395.02989009423777</v>
      </c>
      <c r="G299" s="8">
        <v>60.999237014198393</v>
      </c>
      <c r="H299" s="8">
        <v>54.994822361204342</v>
      </c>
      <c r="I299" s="8">
        <v>16.730614312195005</v>
      </c>
      <c r="J299" s="3">
        <f t="shared" si="4"/>
        <v>99.26344506320774</v>
      </c>
    </row>
    <row r="300" spans="1:10" x14ac:dyDescent="0.2">
      <c r="A300" s="7">
        <v>44385.333333333336</v>
      </c>
      <c r="B300" s="8">
        <v>38.868626133916756</v>
      </c>
      <c r="C300" s="8">
        <v>53.601546389063458</v>
      </c>
      <c r="D300" s="8">
        <v>66.905824245978565</v>
      </c>
      <c r="E300" s="8">
        <v>369.95974241571099</v>
      </c>
      <c r="F300" s="8">
        <v>395.0015160569705</v>
      </c>
      <c r="G300" s="8">
        <v>61.684325671731237</v>
      </c>
      <c r="H300" s="8">
        <v>55.000150455351026</v>
      </c>
      <c r="I300" s="8">
        <v>17.07348840079284</v>
      </c>
      <c r="J300" s="3">
        <f t="shared" si="4"/>
        <v>99.610987726289423</v>
      </c>
    </row>
    <row r="301" spans="1:10" x14ac:dyDescent="0.2">
      <c r="A301" s="7">
        <v>44385.375</v>
      </c>
      <c r="B301" s="8">
        <v>0.65436724732436036</v>
      </c>
      <c r="C301" s="8">
        <v>53.114427592630896</v>
      </c>
      <c r="D301" s="8">
        <v>66.698857727117627</v>
      </c>
      <c r="E301" s="8">
        <v>369.92855104596418</v>
      </c>
      <c r="F301" s="8">
        <v>394.95940447486652</v>
      </c>
      <c r="G301" s="8">
        <v>61.971902060042062</v>
      </c>
      <c r="H301" s="8">
        <v>55.002570807705453</v>
      </c>
      <c r="I301" s="8">
        <v>17.211331136241959</v>
      </c>
      <c r="J301" s="3">
        <f t="shared" si="4"/>
        <v>99.763141731505556</v>
      </c>
    </row>
    <row r="302" spans="1:10" x14ac:dyDescent="0.2">
      <c r="A302" s="7">
        <v>44385.416666666664</v>
      </c>
      <c r="B302" s="8">
        <v>6.7640697401043962E-2</v>
      </c>
      <c r="C302" s="8">
        <v>55.073796900164595</v>
      </c>
      <c r="D302" s="8">
        <v>66.980117614167852</v>
      </c>
      <c r="E302" s="8">
        <v>369.92334743143886</v>
      </c>
      <c r="F302" s="8">
        <v>394.99375954730448</v>
      </c>
      <c r="G302" s="8">
        <v>61.975620552328088</v>
      </c>
      <c r="H302" s="8">
        <v>54.997762752829097</v>
      </c>
      <c r="I302" s="8">
        <v>17.217364553145437</v>
      </c>
      <c r="J302" s="3">
        <f t="shared" si="4"/>
        <v>99.756018752011755</v>
      </c>
    </row>
    <row r="303" spans="1:10" x14ac:dyDescent="0.2">
      <c r="A303" s="7">
        <v>44385.458333333336</v>
      </c>
      <c r="B303" s="8">
        <v>22.513998172871734</v>
      </c>
      <c r="C303" s="8">
        <v>53.546582081019039</v>
      </c>
      <c r="D303" s="8">
        <v>66.674541529168366</v>
      </c>
      <c r="E303" s="8">
        <v>369.98391095063414</v>
      </c>
      <c r="F303" s="8">
        <v>395.04089360083714</v>
      </c>
      <c r="G303" s="8">
        <v>61.996247314998911</v>
      </c>
      <c r="H303" s="8">
        <v>55.003295668068731</v>
      </c>
      <c r="I303" s="8">
        <v>17.919531902932942</v>
      </c>
      <c r="J303" s="3">
        <f t="shared" si="4"/>
        <v>99.080011080134696</v>
      </c>
    </row>
    <row r="304" spans="1:10" x14ac:dyDescent="0.2">
      <c r="A304" s="7">
        <v>44385.5</v>
      </c>
      <c r="B304" s="8">
        <v>64.75920400512473</v>
      </c>
      <c r="C304" s="8">
        <v>53.324756864686542</v>
      </c>
      <c r="D304" s="8">
        <v>66.412259008321499</v>
      </c>
      <c r="E304" s="8">
        <v>369.99240510490307</v>
      </c>
      <c r="F304" s="8">
        <v>394.94164202601701</v>
      </c>
      <c r="G304" s="8">
        <v>62.404678362310513</v>
      </c>
      <c r="H304" s="8">
        <v>54.757226939210668</v>
      </c>
      <c r="I304" s="8">
        <v>17.536547752636245</v>
      </c>
      <c r="J304" s="3">
        <f t="shared" si="4"/>
        <v>99.625357548884949</v>
      </c>
    </row>
    <row r="305" spans="1:10" x14ac:dyDescent="0.2">
      <c r="A305" s="7">
        <v>44385.541666666664</v>
      </c>
      <c r="B305" s="8">
        <v>65.176630378964731</v>
      </c>
      <c r="C305" s="8">
        <v>53.556342130205643</v>
      </c>
      <c r="D305" s="8">
        <v>66.553795905198882</v>
      </c>
      <c r="E305" s="8">
        <v>369.97533789209621</v>
      </c>
      <c r="F305" s="8">
        <v>394.98836375479044</v>
      </c>
      <c r="G305" s="8">
        <v>64.832008593389645</v>
      </c>
      <c r="H305" s="8">
        <v>53.499820075460256</v>
      </c>
      <c r="I305" s="8">
        <v>17.909478986243226</v>
      </c>
      <c r="J305" s="3">
        <f t="shared" si="4"/>
        <v>100.42234968260668</v>
      </c>
    </row>
    <row r="306" spans="1:10" x14ac:dyDescent="0.2">
      <c r="A306" s="7">
        <v>44385.583333333336</v>
      </c>
      <c r="B306" s="8">
        <v>65.085806279383632</v>
      </c>
      <c r="C306" s="8">
        <v>53.501875612998134</v>
      </c>
      <c r="D306" s="8">
        <v>66.994558380528076</v>
      </c>
      <c r="E306" s="8">
        <v>369.74406720381268</v>
      </c>
      <c r="F306" s="8">
        <v>395.01415154665619</v>
      </c>
      <c r="G306" s="8">
        <v>66.266115076195533</v>
      </c>
      <c r="H306" s="8">
        <v>54.540590348694451</v>
      </c>
      <c r="I306" s="8">
        <v>18.01993201344299</v>
      </c>
      <c r="J306" s="3">
        <f t="shared" si="4"/>
        <v>102.786773411447</v>
      </c>
    </row>
    <row r="307" spans="1:10" x14ac:dyDescent="0.2">
      <c r="A307" s="7">
        <v>44385.625</v>
      </c>
      <c r="B307" s="8">
        <v>65.042604666616015</v>
      </c>
      <c r="C307" s="8">
        <v>52.263544793801039</v>
      </c>
      <c r="D307" s="8">
        <v>66.988882094049544</v>
      </c>
      <c r="E307" s="8">
        <v>370.13356774910403</v>
      </c>
      <c r="F307" s="8">
        <v>394.98168519239914</v>
      </c>
      <c r="G307" s="8">
        <v>66.677377810526778</v>
      </c>
      <c r="H307" s="8">
        <v>55.000435449683685</v>
      </c>
      <c r="I307" s="8">
        <v>17.807007139639012</v>
      </c>
      <c r="J307" s="3">
        <f t="shared" si="4"/>
        <v>103.87080612057144</v>
      </c>
    </row>
    <row r="308" spans="1:10" x14ac:dyDescent="0.2">
      <c r="A308" s="7">
        <v>44385.666666666664</v>
      </c>
      <c r="B308" s="8">
        <v>64.983840535672499</v>
      </c>
      <c r="C308" s="8">
        <v>53.653394332339523</v>
      </c>
      <c r="D308" s="8">
        <v>66.940348717773091</v>
      </c>
      <c r="E308" s="8">
        <v>370.09055264803555</v>
      </c>
      <c r="F308" s="8">
        <v>394.99968564153596</v>
      </c>
      <c r="G308" s="8">
        <v>66.678132081160044</v>
      </c>
      <c r="H308" s="8">
        <v>54.997914881043201</v>
      </c>
      <c r="I308" s="8">
        <v>17.906424287346056</v>
      </c>
      <c r="J308" s="3">
        <f t="shared" si="4"/>
        <v>103.76962267485719</v>
      </c>
    </row>
    <row r="309" spans="1:10" x14ac:dyDescent="0.2">
      <c r="A309" s="7">
        <v>44385.708333333336</v>
      </c>
      <c r="B309" s="8">
        <v>64.99300413540827</v>
      </c>
      <c r="C309" s="8">
        <v>53.518617980488408</v>
      </c>
      <c r="D309" s="8">
        <v>66.952024101083353</v>
      </c>
      <c r="E309" s="8">
        <v>369.93748306677145</v>
      </c>
      <c r="F309" s="8">
        <v>399.24925520533259</v>
      </c>
      <c r="G309" s="8">
        <v>66.687069034126736</v>
      </c>
      <c r="H309" s="8">
        <v>54.993849462735845</v>
      </c>
      <c r="I309" s="8">
        <v>17.848160021204443</v>
      </c>
      <c r="J309" s="3">
        <f t="shared" si="4"/>
        <v>103.83275847565812</v>
      </c>
    </row>
    <row r="310" spans="1:10" x14ac:dyDescent="0.2">
      <c r="A310" s="7">
        <v>44385.75</v>
      </c>
      <c r="B310" s="8">
        <v>64.810385707324087</v>
      </c>
      <c r="C310" s="8">
        <v>52.64435896785826</v>
      </c>
      <c r="D310" s="8">
        <v>66.670348784520854</v>
      </c>
      <c r="E310" s="8">
        <v>369.99762177682288</v>
      </c>
      <c r="F310" s="8">
        <v>405.00462868031849</v>
      </c>
      <c r="G310" s="8">
        <v>66.680243932429718</v>
      </c>
      <c r="H310" s="8">
        <v>54.998679366781531</v>
      </c>
      <c r="I310" s="8">
        <v>17.747323859887182</v>
      </c>
      <c r="J310" s="3">
        <f t="shared" si="4"/>
        <v>103.93159943932406</v>
      </c>
    </row>
    <row r="311" spans="1:10" x14ac:dyDescent="0.2">
      <c r="A311" s="7">
        <v>44385.791666666664</v>
      </c>
      <c r="B311" s="8">
        <v>65.251940454077427</v>
      </c>
      <c r="C311" s="8">
        <v>53.850622596210982</v>
      </c>
      <c r="D311" s="8">
        <v>66.567389411953272</v>
      </c>
      <c r="E311" s="8">
        <v>370.0876335130306</v>
      </c>
      <c r="F311" s="8">
        <v>404.95455347560812</v>
      </c>
      <c r="G311" s="8">
        <v>66.435001638501703</v>
      </c>
      <c r="H311" s="8">
        <v>55.000575351857499</v>
      </c>
      <c r="I311" s="8">
        <v>17.76224054326406</v>
      </c>
      <c r="J311" s="3">
        <f t="shared" si="4"/>
        <v>103.67333644709515</v>
      </c>
    </row>
    <row r="312" spans="1:10" x14ac:dyDescent="0.2">
      <c r="A312" s="7">
        <v>44385.833333333336</v>
      </c>
      <c r="B312" s="8">
        <v>64.879023899850765</v>
      </c>
      <c r="C312" s="8">
        <v>52.874151518651182</v>
      </c>
      <c r="D312" s="8">
        <v>66.570852556979418</v>
      </c>
      <c r="E312" s="8">
        <v>370.11055253533385</v>
      </c>
      <c r="F312" s="8">
        <v>405.05786021653694</v>
      </c>
      <c r="G312" s="8">
        <v>64.653427972586329</v>
      </c>
      <c r="H312" s="8">
        <v>54.999943760696027</v>
      </c>
      <c r="I312" s="8">
        <v>17.702542808657519</v>
      </c>
      <c r="J312" s="3">
        <f t="shared" si="4"/>
        <v>101.95082892462483</v>
      </c>
    </row>
    <row r="313" spans="1:10" x14ac:dyDescent="0.2">
      <c r="A313" s="7">
        <v>44385.875</v>
      </c>
      <c r="B313" s="8">
        <v>64.976133314867425</v>
      </c>
      <c r="C313" s="8">
        <v>52.856537063069972</v>
      </c>
      <c r="D313" s="8">
        <v>66.759722499704125</v>
      </c>
      <c r="E313" s="8">
        <v>370.23881007766272</v>
      </c>
      <c r="F313" s="8">
        <v>404.98325421603164</v>
      </c>
      <c r="G313" s="8">
        <v>63.970436275681053</v>
      </c>
      <c r="H313" s="8">
        <v>54.998326674169789</v>
      </c>
      <c r="I313" s="8">
        <v>17.714522497897761</v>
      </c>
      <c r="J313" s="3">
        <f t="shared" si="4"/>
        <v>101.25424045195308</v>
      </c>
    </row>
    <row r="314" spans="1:10" x14ac:dyDescent="0.2">
      <c r="A314" s="7">
        <v>44385.916666666664</v>
      </c>
      <c r="B314" s="8">
        <v>65.189871932541919</v>
      </c>
      <c r="C314" s="8">
        <v>53.417320672647122</v>
      </c>
      <c r="D314" s="8">
        <v>66.969064181765134</v>
      </c>
      <c r="E314" s="8">
        <v>370.05917142373767</v>
      </c>
      <c r="F314" s="8">
        <v>404.99257341293077</v>
      </c>
      <c r="G314" s="8">
        <v>63.957424882870029</v>
      </c>
      <c r="H314" s="8">
        <v>55.004120016623297</v>
      </c>
      <c r="I314" s="8">
        <v>17.753823437927608</v>
      </c>
      <c r="J314" s="3">
        <f t="shared" si="4"/>
        <v>101.20772146156573</v>
      </c>
    </row>
    <row r="315" spans="1:10" x14ac:dyDescent="0.2">
      <c r="A315" s="7">
        <v>44385.958333333336</v>
      </c>
      <c r="B315" s="8">
        <v>64.829383602634934</v>
      </c>
      <c r="C315" s="8">
        <v>52.803941390951806</v>
      </c>
      <c r="D315" s="8">
        <v>67.162129649668387</v>
      </c>
      <c r="E315" s="8">
        <v>370.08763560899598</v>
      </c>
      <c r="F315" s="8">
        <v>405.03305111907514</v>
      </c>
      <c r="G315" s="8">
        <v>63.399023708451992</v>
      </c>
      <c r="H315" s="8">
        <v>55.005882805352549</v>
      </c>
      <c r="I315" s="8">
        <v>17.697661231197831</v>
      </c>
      <c r="J315" s="3">
        <f t="shared" si="4"/>
        <v>100.70724528260672</v>
      </c>
    </row>
    <row r="316" spans="1:10" x14ac:dyDescent="0.2">
      <c r="A316" s="7">
        <v>44386</v>
      </c>
      <c r="B316" s="8">
        <v>64.987581909396013</v>
      </c>
      <c r="C316" s="8">
        <v>52.878539336379944</v>
      </c>
      <c r="D316" s="8">
        <v>66.45305706472071</v>
      </c>
      <c r="E316" s="8">
        <v>370.04602850889682</v>
      </c>
      <c r="F316" s="8">
        <v>405.00552700758084</v>
      </c>
      <c r="G316" s="8">
        <v>63.263901744745979</v>
      </c>
      <c r="H316" s="8">
        <v>54.999240247278458</v>
      </c>
      <c r="I316" s="8">
        <v>20.028869945713836</v>
      </c>
      <c r="J316" s="3">
        <f t="shared" si="4"/>
        <v>98.234272046310593</v>
      </c>
    </row>
    <row r="317" spans="1:10" x14ac:dyDescent="0.2">
      <c r="A317" s="7">
        <v>44386.041666666664</v>
      </c>
      <c r="B317" s="8">
        <v>64.898650571448542</v>
      </c>
      <c r="C317" s="8">
        <v>55.378754586711992</v>
      </c>
      <c r="D317" s="8">
        <v>67.140346638073737</v>
      </c>
      <c r="E317" s="8">
        <v>370.00565890590701</v>
      </c>
      <c r="F317" s="8">
        <v>405.02008826090321</v>
      </c>
      <c r="G317" s="8">
        <v>64.25331220892221</v>
      </c>
      <c r="H317" s="8">
        <v>54.997626184718023</v>
      </c>
      <c r="I317" s="8">
        <v>16.560970535598042</v>
      </c>
      <c r="J317" s="3">
        <f t="shared" si="4"/>
        <v>102.68996785804219</v>
      </c>
    </row>
    <row r="318" spans="1:10" x14ac:dyDescent="0.2">
      <c r="A318" s="7">
        <v>44386.083333333336</v>
      </c>
      <c r="B318" s="8">
        <v>65.414287948913767</v>
      </c>
      <c r="C318" s="8">
        <v>52.534782528901154</v>
      </c>
      <c r="D318" s="8">
        <v>66.06109035576344</v>
      </c>
      <c r="E318" s="8">
        <v>370.05796094775457</v>
      </c>
      <c r="F318" s="8">
        <v>404.98003772041955</v>
      </c>
      <c r="G318" s="8">
        <v>62.469772428869184</v>
      </c>
      <c r="H318" s="8">
        <v>54.99228058954882</v>
      </c>
      <c r="I318" s="8">
        <v>16.765002127839715</v>
      </c>
      <c r="J318" s="3">
        <f t="shared" si="4"/>
        <v>100.69705089057828</v>
      </c>
    </row>
    <row r="319" spans="1:10" x14ac:dyDescent="0.2">
      <c r="A319" s="7">
        <v>44386.125</v>
      </c>
      <c r="B319" s="8">
        <v>64.797056328587644</v>
      </c>
      <c r="C319" s="8">
        <v>53.536499434484931</v>
      </c>
      <c r="D319" s="8">
        <v>66.36660439897561</v>
      </c>
      <c r="E319" s="8">
        <v>370.11142152175631</v>
      </c>
      <c r="F319" s="8">
        <v>405.03401089907493</v>
      </c>
      <c r="G319" s="8">
        <v>62.872184429146209</v>
      </c>
      <c r="H319" s="8">
        <v>54.996266988393764</v>
      </c>
      <c r="I319" s="8">
        <v>16.897283966528896</v>
      </c>
      <c r="J319" s="3">
        <f t="shared" si="4"/>
        <v>100.97116745101107</v>
      </c>
    </row>
    <row r="320" spans="1:10" x14ac:dyDescent="0.2">
      <c r="A320" s="7">
        <v>44386.166666666664</v>
      </c>
      <c r="B320" s="8">
        <v>64.842007956453571</v>
      </c>
      <c r="C320" s="8">
        <v>54.090380987527894</v>
      </c>
      <c r="D320" s="8">
        <v>66.623679187757375</v>
      </c>
      <c r="E320" s="8">
        <v>370.22897039119505</v>
      </c>
      <c r="F320" s="8">
        <v>405.02632673177686</v>
      </c>
      <c r="G320" s="8">
        <v>65.275648190310605</v>
      </c>
      <c r="H320" s="8">
        <v>54.997190406937925</v>
      </c>
      <c r="I320" s="8">
        <v>16.984290060677367</v>
      </c>
      <c r="J320" s="3">
        <f t="shared" si="4"/>
        <v>103.28854853657116</v>
      </c>
    </row>
    <row r="321" spans="1:10" x14ac:dyDescent="0.2">
      <c r="A321" s="7">
        <v>44386.208333333336</v>
      </c>
      <c r="B321" s="8">
        <v>65.162353303886348</v>
      </c>
      <c r="C321" s="8">
        <v>53.20185980635668</v>
      </c>
      <c r="D321" s="8">
        <v>66.526142066245797</v>
      </c>
      <c r="E321" s="8">
        <v>370.03990124229176</v>
      </c>
      <c r="F321" s="8">
        <v>404.98341478483314</v>
      </c>
      <c r="G321" s="8">
        <v>65.472857138545436</v>
      </c>
      <c r="H321" s="8">
        <v>55.001851646278759</v>
      </c>
      <c r="I321" s="8">
        <v>17.083097922861924</v>
      </c>
      <c r="J321" s="3">
        <f t="shared" si="4"/>
        <v>103.39161086196228</v>
      </c>
    </row>
    <row r="322" spans="1:10" x14ac:dyDescent="0.2">
      <c r="A322" s="7">
        <v>44386.25</v>
      </c>
      <c r="B322" s="8">
        <v>64.511672298746745</v>
      </c>
      <c r="C322" s="8">
        <v>53.658567413712781</v>
      </c>
      <c r="D322" s="8">
        <v>66.297652574778084</v>
      </c>
      <c r="E322" s="8">
        <v>370.03219775162222</v>
      </c>
      <c r="F322" s="8">
        <v>405.02700220401823</v>
      </c>
      <c r="G322" s="8">
        <v>65.046428007428887</v>
      </c>
      <c r="H322" s="8">
        <v>54.991678506676173</v>
      </c>
      <c r="I322" s="8">
        <v>17.081507829812626</v>
      </c>
      <c r="J322" s="3">
        <f t="shared" si="4"/>
        <v>102.95659868429244</v>
      </c>
    </row>
    <row r="323" spans="1:10" x14ac:dyDescent="0.2">
      <c r="A323" s="7">
        <v>44386.291666666664</v>
      </c>
      <c r="B323" s="8">
        <v>65.007436791834053</v>
      </c>
      <c r="C323" s="8">
        <v>53.049988142086676</v>
      </c>
      <c r="D323" s="8">
        <v>66.476951076282319</v>
      </c>
      <c r="E323" s="8">
        <v>370.08213399872301</v>
      </c>
      <c r="F323" s="8">
        <v>405.0086577075536</v>
      </c>
      <c r="G323" s="8">
        <v>62.587370670044393</v>
      </c>
      <c r="H323" s="8">
        <v>54.99979986923978</v>
      </c>
      <c r="I323" s="8">
        <v>17.113884038367079</v>
      </c>
      <c r="J323" s="3">
        <f t="shared" si="4"/>
        <v>100.4732865009171</v>
      </c>
    </row>
    <row r="324" spans="1:10" x14ac:dyDescent="0.2">
      <c r="A324" s="7">
        <v>44386.333333333336</v>
      </c>
      <c r="B324" s="8">
        <v>64.737772973111873</v>
      </c>
      <c r="C324" s="8">
        <v>53.883380242641657</v>
      </c>
      <c r="D324" s="8">
        <v>66.689032305402378</v>
      </c>
      <c r="E324" s="8">
        <v>369.97924433753553</v>
      </c>
      <c r="F324" s="8">
        <v>406.42558251869372</v>
      </c>
      <c r="G324" s="8">
        <v>61.004977321012653</v>
      </c>
      <c r="H324" s="8">
        <v>55.006918426562301</v>
      </c>
      <c r="I324" s="8">
        <v>17.184257406125035</v>
      </c>
      <c r="J324" s="3">
        <f t="shared" si="4"/>
        <v>98.827638341449926</v>
      </c>
    </row>
    <row r="325" spans="1:10" x14ac:dyDescent="0.2">
      <c r="A325" s="7">
        <v>44386.375</v>
      </c>
      <c r="B325" s="8">
        <v>64.160942823470478</v>
      </c>
      <c r="C325" s="8">
        <v>54.018834995568341</v>
      </c>
      <c r="D325" s="8">
        <v>66.832229327454144</v>
      </c>
      <c r="E325" s="8">
        <v>369.92703361651098</v>
      </c>
      <c r="F325" s="8">
        <v>411.02205705123555</v>
      </c>
      <c r="G325" s="8">
        <v>61.52258406565727</v>
      </c>
      <c r="H325" s="8">
        <v>55.003231239272715</v>
      </c>
      <c r="I325" s="8">
        <v>17.227465948216341</v>
      </c>
      <c r="J325" s="3">
        <f t="shared" ref="J325:J388" si="5">G325+H325-I325</f>
        <v>99.298349356713629</v>
      </c>
    </row>
    <row r="326" spans="1:10" x14ac:dyDescent="0.2">
      <c r="A326" s="7">
        <v>44386.416666666664</v>
      </c>
      <c r="B326" s="8">
        <v>63.311082988187877</v>
      </c>
      <c r="C326" s="8">
        <v>54.23891867249764</v>
      </c>
      <c r="D326" s="8">
        <v>66.804933727554555</v>
      </c>
      <c r="E326" s="8">
        <v>369.99992837496956</v>
      </c>
      <c r="F326" s="8">
        <v>412.01139120547941</v>
      </c>
      <c r="G326" s="8">
        <v>62.596668369219813</v>
      </c>
      <c r="H326" s="8">
        <v>55.003819884766905</v>
      </c>
      <c r="I326" s="8">
        <v>17.219823096906289</v>
      </c>
      <c r="J326" s="3">
        <f t="shared" si="5"/>
        <v>100.38066515708044</v>
      </c>
    </row>
    <row r="327" spans="1:10" x14ac:dyDescent="0.2">
      <c r="A327" s="7">
        <v>44386.458333333336</v>
      </c>
      <c r="B327" s="8">
        <v>60.387663657602694</v>
      </c>
      <c r="C327" s="8">
        <v>54.245249623741337</v>
      </c>
      <c r="D327" s="8">
        <v>66.788258764291925</v>
      </c>
      <c r="E327" s="8">
        <v>369.85746277100094</v>
      </c>
      <c r="F327" s="8">
        <v>412.01093395903786</v>
      </c>
      <c r="G327" s="8">
        <v>62.492395652874997</v>
      </c>
      <c r="H327" s="8">
        <v>55.005162093106918</v>
      </c>
      <c r="I327" s="8">
        <v>17.516703313798715</v>
      </c>
      <c r="J327" s="3">
        <f t="shared" si="5"/>
        <v>99.980854432183193</v>
      </c>
    </row>
    <row r="328" spans="1:10" x14ac:dyDescent="0.2">
      <c r="A328" s="7">
        <v>44386.5</v>
      </c>
      <c r="B328" s="8">
        <v>60.283869849120542</v>
      </c>
      <c r="C328" s="8">
        <v>52.539669296739461</v>
      </c>
      <c r="D328" s="8">
        <v>66.821935181519464</v>
      </c>
      <c r="E328" s="8">
        <v>369.96467380640473</v>
      </c>
      <c r="F328" s="8">
        <v>412.00296504373199</v>
      </c>
      <c r="G328" s="8">
        <v>62.475678197775871</v>
      </c>
      <c r="H328" s="8">
        <v>54.998608321285687</v>
      </c>
      <c r="I328" s="8">
        <v>17.257060315559066</v>
      </c>
      <c r="J328" s="3">
        <f t="shared" si="5"/>
        <v>100.21722620350249</v>
      </c>
    </row>
    <row r="329" spans="1:10" x14ac:dyDescent="0.2">
      <c r="A329" s="7">
        <v>44386.541666666664</v>
      </c>
      <c r="B329" s="8">
        <v>60.510481275025313</v>
      </c>
      <c r="C329" s="8">
        <v>53.939199291040225</v>
      </c>
      <c r="D329" s="8">
        <v>67.046088242564579</v>
      </c>
      <c r="E329" s="8">
        <v>369.89804780621779</v>
      </c>
      <c r="F329" s="8">
        <v>411.99204384152659</v>
      </c>
      <c r="G329" s="8">
        <v>62.4808373983455</v>
      </c>
      <c r="H329" s="8">
        <v>55.00451916810696</v>
      </c>
      <c r="I329" s="8">
        <v>17.440289860160476</v>
      </c>
      <c r="J329" s="3">
        <f t="shared" si="5"/>
        <v>100.04506670629198</v>
      </c>
    </row>
    <row r="330" spans="1:10" x14ac:dyDescent="0.2">
      <c r="A330" s="7">
        <v>44386.583333333336</v>
      </c>
      <c r="B330" s="8">
        <v>60.526775082521475</v>
      </c>
      <c r="C330" s="8">
        <v>53.766433538218799</v>
      </c>
      <c r="D330" s="8">
        <v>67.018986925116167</v>
      </c>
      <c r="E330" s="8">
        <v>370.00484683008517</v>
      </c>
      <c r="F330" s="8">
        <v>412.02424758083578</v>
      </c>
      <c r="G330" s="8">
        <v>62.488802127810374</v>
      </c>
      <c r="H330" s="8">
        <v>54.999980186133278</v>
      </c>
      <c r="I330" s="8">
        <v>17.667002896253162</v>
      </c>
      <c r="J330" s="3">
        <f t="shared" si="5"/>
        <v>99.821779417690493</v>
      </c>
    </row>
    <row r="331" spans="1:10" x14ac:dyDescent="0.2">
      <c r="A331" s="7">
        <v>44386.625</v>
      </c>
      <c r="B331" s="8">
        <v>60.381831511498007</v>
      </c>
      <c r="C331" s="8">
        <v>53.329201152698708</v>
      </c>
      <c r="D331" s="8">
        <v>67.187228763528339</v>
      </c>
      <c r="E331" s="8">
        <v>370.11209769596422</v>
      </c>
      <c r="F331" s="8">
        <v>411.99294536848089</v>
      </c>
      <c r="G331" s="8">
        <v>62.487291407863765</v>
      </c>
      <c r="H331" s="8">
        <v>54.669729375705309</v>
      </c>
      <c r="I331" s="8">
        <v>17.44371189644021</v>
      </c>
      <c r="J331" s="3">
        <f t="shared" si="5"/>
        <v>99.713308887128861</v>
      </c>
    </row>
    <row r="332" spans="1:10" x14ac:dyDescent="0.2">
      <c r="A332" s="7">
        <v>44386.666666666664</v>
      </c>
      <c r="B332" s="8">
        <v>60.416703325655092</v>
      </c>
      <c r="C332" s="8">
        <v>52.544256333688665</v>
      </c>
      <c r="D332" s="8">
        <v>67.281227522609825</v>
      </c>
      <c r="E332" s="8">
        <v>369.81961692182426</v>
      </c>
      <c r="F332" s="8">
        <v>412.00592925101313</v>
      </c>
      <c r="G332" s="8">
        <v>62.46482110811035</v>
      </c>
      <c r="H332" s="8">
        <v>54.003427938789912</v>
      </c>
      <c r="I332" s="8">
        <v>17.353186877519054</v>
      </c>
      <c r="J332" s="3">
        <f t="shared" si="5"/>
        <v>99.115062169381218</v>
      </c>
    </row>
    <row r="333" spans="1:10" x14ac:dyDescent="0.2">
      <c r="A333" s="7">
        <v>44386.708333333336</v>
      </c>
      <c r="B333" s="8">
        <v>60.147867473009036</v>
      </c>
      <c r="C333" s="8">
        <v>54.222016217163798</v>
      </c>
      <c r="D333" s="8">
        <v>67.601198115502029</v>
      </c>
      <c r="E333" s="8">
        <v>369.99374285691999</v>
      </c>
      <c r="F333" s="8">
        <v>411.94298538693772</v>
      </c>
      <c r="G333" s="8">
        <v>62.509726851809958</v>
      </c>
      <c r="H333" s="8">
        <v>53.99789043856191</v>
      </c>
      <c r="I333" s="8">
        <v>17.444951378069025</v>
      </c>
      <c r="J333" s="3">
        <f t="shared" si="5"/>
        <v>99.062665912302847</v>
      </c>
    </row>
    <row r="334" spans="1:10" x14ac:dyDescent="0.2">
      <c r="A334" s="7">
        <v>44386.75</v>
      </c>
      <c r="B334" s="8">
        <v>60.337657309755954</v>
      </c>
      <c r="C334" s="8">
        <v>53.592070636159512</v>
      </c>
      <c r="D334" s="8">
        <v>67.487372413995033</v>
      </c>
      <c r="E334" s="8">
        <v>370.06142190787062</v>
      </c>
      <c r="F334" s="8">
        <v>411.98371902797709</v>
      </c>
      <c r="G334" s="8">
        <v>63.138804823093814</v>
      </c>
      <c r="H334" s="8">
        <v>54.001574520228104</v>
      </c>
      <c r="I334" s="8">
        <v>17.473115275290983</v>
      </c>
      <c r="J334" s="3">
        <f t="shared" si="5"/>
        <v>99.667264068030931</v>
      </c>
    </row>
    <row r="335" spans="1:10" x14ac:dyDescent="0.2">
      <c r="A335" s="7">
        <v>44386.791666666664</v>
      </c>
      <c r="B335" s="8">
        <v>60.606020007209992</v>
      </c>
      <c r="C335" s="8">
        <v>52.046028438470614</v>
      </c>
      <c r="D335" s="8">
        <v>67.159156060019683</v>
      </c>
      <c r="E335" s="8">
        <v>370.0917928985553</v>
      </c>
      <c r="F335" s="8">
        <v>411.98135075143165</v>
      </c>
      <c r="G335" s="8">
        <v>63.987127708884458</v>
      </c>
      <c r="H335" s="8">
        <v>53.994688011648442</v>
      </c>
      <c r="I335" s="8">
        <v>17.254295232799446</v>
      </c>
      <c r="J335" s="3">
        <f t="shared" si="5"/>
        <v>100.72752048773344</v>
      </c>
    </row>
    <row r="336" spans="1:10" x14ac:dyDescent="0.2">
      <c r="A336" s="7">
        <v>44386.833333333336</v>
      </c>
      <c r="B336" s="8">
        <v>60.453577552403324</v>
      </c>
      <c r="C336" s="8">
        <v>53.823391385164932</v>
      </c>
      <c r="D336" s="8">
        <v>66.972555192245991</v>
      </c>
      <c r="E336" s="8">
        <v>369.87087513794347</v>
      </c>
      <c r="F336" s="8">
        <v>411.99236667769662</v>
      </c>
      <c r="G336" s="8">
        <v>63.994254176835334</v>
      </c>
      <c r="H336" s="8">
        <v>53.99950773102335</v>
      </c>
      <c r="I336" s="8">
        <v>17.104752422920306</v>
      </c>
      <c r="J336" s="3">
        <f t="shared" si="5"/>
        <v>100.88900948493838</v>
      </c>
    </row>
    <row r="337" spans="1:10" x14ac:dyDescent="0.2">
      <c r="A337" s="7">
        <v>44386.875</v>
      </c>
      <c r="B337" s="8">
        <v>60.365292958481135</v>
      </c>
      <c r="C337" s="8">
        <v>53.506942846245444</v>
      </c>
      <c r="D337" s="8">
        <v>66.739049304136941</v>
      </c>
      <c r="E337" s="8">
        <v>370.11385536474745</v>
      </c>
      <c r="F337" s="8">
        <v>412.0422676394395</v>
      </c>
      <c r="G337" s="8">
        <v>63.953235187858482</v>
      </c>
      <c r="H337" s="8">
        <v>54.004687366534959</v>
      </c>
      <c r="I337" s="8">
        <v>17.120264453130229</v>
      </c>
      <c r="J337" s="3">
        <f t="shared" si="5"/>
        <v>100.8376581012632</v>
      </c>
    </row>
    <row r="338" spans="1:10" x14ac:dyDescent="0.2">
      <c r="A338" s="7">
        <v>44386.916666666664</v>
      </c>
      <c r="B338" s="8">
        <v>60.239372758976842</v>
      </c>
      <c r="C338" s="8">
        <v>55.024507083865188</v>
      </c>
      <c r="D338" s="8">
        <v>66.823852547204496</v>
      </c>
      <c r="E338" s="8">
        <v>369.92177175167524</v>
      </c>
      <c r="F338" s="8">
        <v>411.99891605667057</v>
      </c>
      <c r="G338" s="8">
        <v>64.000076328710776</v>
      </c>
      <c r="H338" s="8">
        <v>53.803387490649314</v>
      </c>
      <c r="I338" s="8">
        <v>17.18878029914239</v>
      </c>
      <c r="J338" s="3">
        <f t="shared" si="5"/>
        <v>100.6146835202177</v>
      </c>
    </row>
    <row r="339" spans="1:10" x14ac:dyDescent="0.2">
      <c r="A339" s="7">
        <v>44386.958333333336</v>
      </c>
      <c r="B339" s="8">
        <v>60.36192054775421</v>
      </c>
      <c r="C339" s="8">
        <v>53.076673514010068</v>
      </c>
      <c r="D339" s="8">
        <v>66.52374859063336</v>
      </c>
      <c r="E339" s="8">
        <v>370.04107848047835</v>
      </c>
      <c r="F339" s="8">
        <v>411.97141139398474</v>
      </c>
      <c r="G339" s="8">
        <v>63.983422586445037</v>
      </c>
      <c r="H339" s="8">
        <v>53.863157746981337</v>
      </c>
      <c r="I339" s="8">
        <v>17.231052273638213</v>
      </c>
      <c r="J339" s="3">
        <f t="shared" si="5"/>
        <v>100.61552805978816</v>
      </c>
    </row>
    <row r="340" spans="1:10" x14ac:dyDescent="0.2">
      <c r="A340" s="7">
        <v>44387</v>
      </c>
      <c r="B340" s="8">
        <v>60.354577322002214</v>
      </c>
      <c r="C340" s="8">
        <v>52.658334665393937</v>
      </c>
      <c r="D340" s="8">
        <v>66.443797527555205</v>
      </c>
      <c r="E340" s="8">
        <v>370.09912082334631</v>
      </c>
      <c r="F340" s="8">
        <v>412.03118636173315</v>
      </c>
      <c r="G340" s="8">
        <v>63.977383989573958</v>
      </c>
      <c r="H340" s="8">
        <v>54.840533168635091</v>
      </c>
      <c r="I340" s="8">
        <v>17.233901529072106</v>
      </c>
      <c r="J340" s="3">
        <f t="shared" si="5"/>
        <v>101.58401562913693</v>
      </c>
    </row>
    <row r="341" spans="1:10" x14ac:dyDescent="0.2">
      <c r="A341" s="7">
        <v>44387.041666666664</v>
      </c>
      <c r="B341" s="8">
        <v>60.367245307438765</v>
      </c>
      <c r="C341" s="8">
        <v>52.674565946668153</v>
      </c>
      <c r="D341" s="8">
        <v>66.685309157137041</v>
      </c>
      <c r="E341" s="8">
        <v>370.00302752421783</v>
      </c>
      <c r="F341" s="8">
        <v>411.99910110046494</v>
      </c>
      <c r="G341" s="8">
        <v>64.1220093775717</v>
      </c>
      <c r="H341" s="8">
        <v>55.500679569915661</v>
      </c>
      <c r="I341" s="8">
        <v>17.158306772267718</v>
      </c>
      <c r="J341" s="3">
        <f t="shared" si="5"/>
        <v>102.46438217521964</v>
      </c>
    </row>
    <row r="342" spans="1:10" x14ac:dyDescent="0.2">
      <c r="A342" s="7">
        <v>44387.083333333336</v>
      </c>
      <c r="B342" s="8">
        <v>60.439282439581973</v>
      </c>
      <c r="C342" s="8">
        <v>53.774428845910961</v>
      </c>
      <c r="D342" s="8">
        <v>66.678469063026355</v>
      </c>
      <c r="E342" s="8">
        <v>369.95493784027434</v>
      </c>
      <c r="F342" s="8">
        <v>412.03446442582788</v>
      </c>
      <c r="G342" s="8">
        <v>64.185881606548264</v>
      </c>
      <c r="H342" s="8">
        <v>55.499714847703629</v>
      </c>
      <c r="I342" s="8">
        <v>17.090622141844651</v>
      </c>
      <c r="J342" s="3">
        <f t="shared" si="5"/>
        <v>102.59497431240725</v>
      </c>
    </row>
    <row r="343" spans="1:10" x14ac:dyDescent="0.2">
      <c r="A343" s="7">
        <v>44387.125</v>
      </c>
      <c r="B343" s="8">
        <v>60.313648766291813</v>
      </c>
      <c r="C343" s="8">
        <v>53.786748518599765</v>
      </c>
      <c r="D343" s="8">
        <v>66.876614801007477</v>
      </c>
      <c r="E343" s="8">
        <v>369.96307153010326</v>
      </c>
      <c r="F343" s="8">
        <v>411.98235502878384</v>
      </c>
      <c r="G343" s="8">
        <v>64.179046616783452</v>
      </c>
      <c r="H343" s="8">
        <v>55.500133423655434</v>
      </c>
      <c r="I343" s="8">
        <v>17.084061788959275</v>
      </c>
      <c r="J343" s="3">
        <f t="shared" si="5"/>
        <v>102.59511825147962</v>
      </c>
    </row>
    <row r="344" spans="1:10" x14ac:dyDescent="0.2">
      <c r="A344" s="7">
        <v>44387.166666666664</v>
      </c>
      <c r="B344" s="8">
        <v>60.4274233706793</v>
      </c>
      <c r="C344" s="8">
        <v>53.358462264837044</v>
      </c>
      <c r="D344" s="8">
        <v>66.974527049837079</v>
      </c>
      <c r="E344" s="8">
        <v>369.98208158804943</v>
      </c>
      <c r="F344" s="8">
        <v>412.01103780467048</v>
      </c>
      <c r="G344" s="8">
        <v>63.920108246557085</v>
      </c>
      <c r="H344" s="8">
        <v>55.323246420328537</v>
      </c>
      <c r="I344" s="8">
        <v>17.113897097171698</v>
      </c>
      <c r="J344" s="3">
        <f t="shared" si="5"/>
        <v>102.12945756971392</v>
      </c>
    </row>
    <row r="345" spans="1:10" x14ac:dyDescent="0.2">
      <c r="A345" s="7">
        <v>44387.208333333336</v>
      </c>
      <c r="B345" s="8">
        <v>60.357317648680471</v>
      </c>
      <c r="C345" s="8">
        <v>54.287121618537412</v>
      </c>
      <c r="D345" s="8">
        <v>67.168541237229718</v>
      </c>
      <c r="E345" s="8">
        <v>370.00429701751113</v>
      </c>
      <c r="F345" s="8">
        <v>412.03254075428833</v>
      </c>
      <c r="G345" s="8">
        <v>63.100675670160435</v>
      </c>
      <c r="H345" s="8">
        <v>54.78823725215198</v>
      </c>
      <c r="I345" s="8">
        <v>17.074057543916748</v>
      </c>
      <c r="J345" s="3">
        <f t="shared" si="5"/>
        <v>100.81485537839566</v>
      </c>
    </row>
    <row r="346" spans="1:10" x14ac:dyDescent="0.2">
      <c r="A346" s="7">
        <v>44387.25</v>
      </c>
      <c r="B346" s="8">
        <v>60.14036286745408</v>
      </c>
      <c r="C346" s="8">
        <v>53.331528693279203</v>
      </c>
      <c r="D346" s="8">
        <v>66.822378711876581</v>
      </c>
      <c r="E346" s="8">
        <v>369.91450807164449</v>
      </c>
      <c r="F346" s="8">
        <v>411.97525250540127</v>
      </c>
      <c r="G346" s="8">
        <v>62.785580163783628</v>
      </c>
      <c r="H346" s="8">
        <v>54.702069547391552</v>
      </c>
      <c r="I346" s="8">
        <v>16.951683526841993</v>
      </c>
      <c r="J346" s="3">
        <f t="shared" si="5"/>
        <v>100.53596618433319</v>
      </c>
    </row>
    <row r="347" spans="1:10" x14ac:dyDescent="0.2">
      <c r="A347" s="7">
        <v>44387.291666666664</v>
      </c>
      <c r="B347" s="8">
        <v>60.18749981326517</v>
      </c>
      <c r="C347" s="8">
        <v>53.718186083193366</v>
      </c>
      <c r="D347" s="8">
        <v>66.877540246090788</v>
      </c>
      <c r="E347" s="8">
        <v>369.91921893691966</v>
      </c>
      <c r="F347" s="8">
        <v>411.97812223317283</v>
      </c>
      <c r="G347" s="8">
        <v>62.785582079245827</v>
      </c>
      <c r="H347" s="8">
        <v>54.695515895261359</v>
      </c>
      <c r="I347" s="8">
        <v>16.960936546712375</v>
      </c>
      <c r="J347" s="3">
        <f t="shared" si="5"/>
        <v>100.5201614277948</v>
      </c>
    </row>
    <row r="348" spans="1:10" x14ac:dyDescent="0.2">
      <c r="A348" s="7">
        <v>44387.333333333336</v>
      </c>
      <c r="B348" s="8">
        <v>60.367634307765954</v>
      </c>
      <c r="C348" s="8">
        <v>53.569700747091105</v>
      </c>
      <c r="D348" s="8">
        <v>66.34008155636117</v>
      </c>
      <c r="E348" s="8">
        <v>369.93639148386973</v>
      </c>
      <c r="F348" s="8">
        <v>411.96936943041032</v>
      </c>
      <c r="G348" s="8">
        <v>62.778443619709982</v>
      </c>
      <c r="H348" s="8">
        <v>54.701907924777608</v>
      </c>
      <c r="I348" s="8">
        <v>17.145928264269784</v>
      </c>
      <c r="J348" s="3">
        <f t="shared" si="5"/>
        <v>100.33442328021781</v>
      </c>
    </row>
    <row r="349" spans="1:10" x14ac:dyDescent="0.2">
      <c r="A349" s="7">
        <v>44387.375</v>
      </c>
      <c r="B349" s="8">
        <v>60.425631467885054</v>
      </c>
      <c r="C349" s="8">
        <v>51.901441434394123</v>
      </c>
      <c r="D349" s="8">
        <v>65.936383602944687</v>
      </c>
      <c r="E349" s="8">
        <v>369.99652023399739</v>
      </c>
      <c r="F349" s="8">
        <v>411.96861768333849</v>
      </c>
      <c r="G349" s="8">
        <v>63.168126095617772</v>
      </c>
      <c r="H349" s="8">
        <v>54.895568708919328</v>
      </c>
      <c r="I349" s="8">
        <v>17.144662791150719</v>
      </c>
      <c r="J349" s="3">
        <f t="shared" si="5"/>
        <v>100.91903201338638</v>
      </c>
    </row>
    <row r="350" spans="1:10" x14ac:dyDescent="0.2">
      <c r="A350" s="7">
        <v>44387.416666666664</v>
      </c>
      <c r="B350" s="8">
        <v>60.386125107519071</v>
      </c>
      <c r="C350" s="8">
        <v>55.973381162756155</v>
      </c>
      <c r="D350" s="8">
        <v>67.031589767663945</v>
      </c>
      <c r="E350" s="8">
        <v>369.98291476720038</v>
      </c>
      <c r="F350" s="8">
        <v>411.99876175147404</v>
      </c>
      <c r="G350" s="8">
        <v>64.67159698418024</v>
      </c>
      <c r="H350" s="8">
        <v>54.995974569039277</v>
      </c>
      <c r="I350" s="8">
        <v>17.490238798172705</v>
      </c>
      <c r="J350" s="3">
        <f t="shared" si="5"/>
        <v>102.17733275504682</v>
      </c>
    </row>
    <row r="351" spans="1:10" x14ac:dyDescent="0.2">
      <c r="A351" s="7">
        <v>44387.458333333336</v>
      </c>
      <c r="B351" s="8">
        <v>60.385865342486539</v>
      </c>
      <c r="C351" s="8">
        <v>54.22213788822615</v>
      </c>
      <c r="D351" s="8">
        <v>65.508864494316697</v>
      </c>
      <c r="E351" s="8">
        <v>369.91901140040835</v>
      </c>
      <c r="F351" s="8">
        <v>412.05001020181874</v>
      </c>
      <c r="G351" s="8">
        <v>64.644400927520181</v>
      </c>
      <c r="H351" s="8">
        <v>55.00375570885614</v>
      </c>
      <c r="I351" s="8">
        <v>17.822376461737107</v>
      </c>
      <c r="J351" s="3">
        <f t="shared" si="5"/>
        <v>101.82578017463921</v>
      </c>
    </row>
    <row r="352" spans="1:10" x14ac:dyDescent="0.2">
      <c r="A352" s="7">
        <v>44387.5</v>
      </c>
      <c r="B352" s="8">
        <v>60.622397114219496</v>
      </c>
      <c r="C352" s="8">
        <v>53.098440609055736</v>
      </c>
      <c r="D352" s="8">
        <v>64.944452714273012</v>
      </c>
      <c r="E352" s="8">
        <v>370.05119779642814</v>
      </c>
      <c r="F352" s="8">
        <v>411.97353223655841</v>
      </c>
      <c r="G352" s="8">
        <v>65.003726125570083</v>
      </c>
      <c r="H352" s="8">
        <v>54.995883652523446</v>
      </c>
      <c r="I352" s="8">
        <v>17.256411959030803</v>
      </c>
      <c r="J352" s="3">
        <f t="shared" si="5"/>
        <v>102.74319781906273</v>
      </c>
    </row>
    <row r="353" spans="1:10" x14ac:dyDescent="0.2">
      <c r="A353" s="7">
        <v>44387.541666666664</v>
      </c>
      <c r="B353" s="8">
        <v>61.276456364253278</v>
      </c>
      <c r="C353" s="8">
        <v>53.529119489828041</v>
      </c>
      <c r="D353" s="8">
        <v>64.596307251136494</v>
      </c>
      <c r="E353" s="8">
        <v>370.01536756868114</v>
      </c>
      <c r="F353" s="8">
        <v>412.01065140875107</v>
      </c>
      <c r="G353" s="8">
        <v>64.973372003188899</v>
      </c>
      <c r="H353" s="8">
        <v>54.993690149732835</v>
      </c>
      <c r="I353" s="8">
        <v>17.571422767376287</v>
      </c>
      <c r="J353" s="3">
        <f t="shared" si="5"/>
        <v>102.39563938554544</v>
      </c>
    </row>
    <row r="354" spans="1:10" x14ac:dyDescent="0.2">
      <c r="A354" s="7">
        <v>44387.583333333336</v>
      </c>
      <c r="B354" s="8">
        <v>61.282422958529736</v>
      </c>
      <c r="C354" s="8">
        <v>53.383768716524095</v>
      </c>
      <c r="D354" s="8">
        <v>65.215201929395391</v>
      </c>
      <c r="E354" s="8">
        <v>370.10250251862453</v>
      </c>
      <c r="F354" s="8">
        <v>412.0132375318878</v>
      </c>
      <c r="G354" s="8">
        <v>63.980964833173928</v>
      </c>
      <c r="H354" s="8">
        <v>54.999988527535592</v>
      </c>
      <c r="I354" s="8">
        <v>17.752476380614137</v>
      </c>
      <c r="J354" s="3">
        <f t="shared" si="5"/>
        <v>101.22847698009538</v>
      </c>
    </row>
    <row r="355" spans="1:10" x14ac:dyDescent="0.2">
      <c r="A355" s="7">
        <v>44387.625</v>
      </c>
      <c r="B355" s="8">
        <v>61.446267674719273</v>
      </c>
      <c r="C355" s="8">
        <v>53.47332128587032</v>
      </c>
      <c r="D355" s="8">
        <v>65.024547088933375</v>
      </c>
      <c r="E355" s="8">
        <v>369.81470079706247</v>
      </c>
      <c r="F355" s="8">
        <v>412.0269850247272</v>
      </c>
      <c r="G355" s="8">
        <v>62.339514832142726</v>
      </c>
      <c r="H355" s="8">
        <v>54.998472619611611</v>
      </c>
      <c r="I355" s="8">
        <v>17.695643209292335</v>
      </c>
      <c r="J355" s="3">
        <f t="shared" si="5"/>
        <v>99.642344242462002</v>
      </c>
    </row>
    <row r="356" spans="1:10" x14ac:dyDescent="0.2">
      <c r="A356" s="7">
        <v>44387.666666666664</v>
      </c>
      <c r="B356" s="8">
        <v>61.339680977234273</v>
      </c>
      <c r="C356" s="8">
        <v>54.044227050975799</v>
      </c>
      <c r="D356" s="8">
        <v>65.392641782703464</v>
      </c>
      <c r="E356" s="8">
        <v>369.96200714675916</v>
      </c>
      <c r="F356" s="8">
        <v>411.93468159483382</v>
      </c>
      <c r="G356" s="8">
        <v>61.9777440212386</v>
      </c>
      <c r="H356" s="8">
        <v>54.998197141868879</v>
      </c>
      <c r="I356" s="8">
        <v>17.574773307754004</v>
      </c>
      <c r="J356" s="3">
        <f t="shared" si="5"/>
        <v>99.401167855353478</v>
      </c>
    </row>
    <row r="357" spans="1:10" x14ac:dyDescent="0.2">
      <c r="A357" s="7">
        <v>44387.708333333336</v>
      </c>
      <c r="B357" s="8">
        <v>61.353735721726878</v>
      </c>
      <c r="C357" s="8">
        <v>55.235086440018605</v>
      </c>
      <c r="D357" s="8">
        <v>65.390538038986008</v>
      </c>
      <c r="E357" s="8">
        <v>369.89497655935276</v>
      </c>
      <c r="F357" s="8">
        <v>412.00035681925988</v>
      </c>
      <c r="G357" s="8">
        <v>62.125952177357121</v>
      </c>
      <c r="H357" s="8">
        <v>55.004578464660334</v>
      </c>
      <c r="I357" s="8">
        <v>17.484524742631766</v>
      </c>
      <c r="J357" s="3">
        <f t="shared" si="5"/>
        <v>99.646005899385685</v>
      </c>
    </row>
    <row r="358" spans="1:10" x14ac:dyDescent="0.2">
      <c r="A358" s="7">
        <v>44387.75</v>
      </c>
      <c r="B358" s="8">
        <v>61.380713841554112</v>
      </c>
      <c r="C358" s="8">
        <v>52.617805131048343</v>
      </c>
      <c r="D358" s="8">
        <v>65.05343364655225</v>
      </c>
      <c r="E358" s="8">
        <v>370.0325172918163</v>
      </c>
      <c r="F358" s="8">
        <v>412.02113740157489</v>
      </c>
      <c r="G358" s="8">
        <v>63.002102316697112</v>
      </c>
      <c r="H358" s="8">
        <v>54.998127818327546</v>
      </c>
      <c r="I358" s="8">
        <v>17.569202038503732</v>
      </c>
      <c r="J358" s="3">
        <f t="shared" si="5"/>
        <v>100.43102809652092</v>
      </c>
    </row>
    <row r="359" spans="1:10" x14ac:dyDescent="0.2">
      <c r="A359" s="7">
        <v>44387.791666666664</v>
      </c>
      <c r="B359" s="8">
        <v>61.02280945680581</v>
      </c>
      <c r="C359" s="8">
        <v>51.675790117175168</v>
      </c>
      <c r="D359" s="8">
        <v>63.693591914047687</v>
      </c>
      <c r="E359" s="8">
        <v>370.11871164752608</v>
      </c>
      <c r="F359" s="8">
        <v>412.02071259347775</v>
      </c>
      <c r="G359" s="8">
        <v>65.270809135998846</v>
      </c>
      <c r="H359" s="8">
        <v>55.531961950291652</v>
      </c>
      <c r="I359" s="8">
        <v>19.219078818016506</v>
      </c>
      <c r="J359" s="3">
        <f t="shared" si="5"/>
        <v>101.58369226827401</v>
      </c>
    </row>
    <row r="360" spans="1:10" x14ac:dyDescent="0.2">
      <c r="A360" s="7">
        <v>44387.833333333336</v>
      </c>
      <c r="B360" s="8">
        <v>61.266641547165136</v>
      </c>
      <c r="C360" s="8">
        <v>55.839166370214869</v>
      </c>
      <c r="D360" s="8">
        <v>63.361252897125397</v>
      </c>
      <c r="E360" s="8">
        <v>370.12477662550816</v>
      </c>
      <c r="F360" s="8">
        <v>411.97218127113223</v>
      </c>
      <c r="G360" s="8">
        <v>65.972009051409714</v>
      </c>
      <c r="H360" s="8">
        <v>59.666332529871291</v>
      </c>
      <c r="I360" s="8">
        <v>19.840093585697446</v>
      </c>
      <c r="J360" s="3">
        <f t="shared" si="5"/>
        <v>105.79824799558355</v>
      </c>
    </row>
    <row r="361" spans="1:10" x14ac:dyDescent="0.2">
      <c r="A361" s="7">
        <v>44387.875</v>
      </c>
      <c r="B361" s="8">
        <v>61.387967044441901</v>
      </c>
      <c r="C361" s="8">
        <v>55.280878199841489</v>
      </c>
      <c r="D361" s="8">
        <v>65.051968329687554</v>
      </c>
      <c r="E361" s="8">
        <v>370.03516566587962</v>
      </c>
      <c r="F361" s="8">
        <v>412.00809659918241</v>
      </c>
      <c r="G361" s="8">
        <v>64.595914055093715</v>
      </c>
      <c r="H361" s="8">
        <v>55.737239872415458</v>
      </c>
      <c r="I361" s="8">
        <v>16.676607392797937</v>
      </c>
      <c r="J361" s="3">
        <f t="shared" si="5"/>
        <v>103.65654653471124</v>
      </c>
    </row>
    <row r="362" spans="1:10" x14ac:dyDescent="0.2">
      <c r="A362" s="7">
        <v>44387.916666666664</v>
      </c>
      <c r="B362" s="8">
        <v>61.430710992433255</v>
      </c>
      <c r="C362" s="8">
        <v>55.186402181945837</v>
      </c>
      <c r="D362" s="8">
        <v>65.178437397805197</v>
      </c>
      <c r="E362" s="8">
        <v>369.88354012285629</v>
      </c>
      <c r="F362" s="8">
        <v>411.98802836918196</v>
      </c>
      <c r="G362" s="8">
        <v>64.495501712557143</v>
      </c>
      <c r="H362" s="8">
        <v>54.000996575434236</v>
      </c>
      <c r="I362" s="8">
        <v>16.7640114649646</v>
      </c>
      <c r="J362" s="3">
        <f t="shared" si="5"/>
        <v>101.73248682302679</v>
      </c>
    </row>
    <row r="363" spans="1:10" x14ac:dyDescent="0.2">
      <c r="A363" s="7">
        <v>44387.958333333336</v>
      </c>
      <c r="B363" s="8">
        <v>61.396741614565187</v>
      </c>
      <c r="C363" s="8">
        <v>54.716605287795488</v>
      </c>
      <c r="D363" s="8">
        <v>65.590584600262261</v>
      </c>
      <c r="E363" s="8">
        <v>370.02790765096677</v>
      </c>
      <c r="F363" s="8">
        <v>412.03949633803944</v>
      </c>
      <c r="G363" s="8">
        <v>65.545123850767268</v>
      </c>
      <c r="H363" s="8">
        <v>53.99507405028185</v>
      </c>
      <c r="I363" s="8">
        <v>17.128227099529248</v>
      </c>
      <c r="J363" s="3">
        <f t="shared" si="5"/>
        <v>102.41197080151986</v>
      </c>
    </row>
    <row r="364" spans="1:10" x14ac:dyDescent="0.2">
      <c r="A364" s="7">
        <v>44388</v>
      </c>
      <c r="B364" s="8">
        <v>61.448850708659961</v>
      </c>
      <c r="C364" s="8">
        <v>54.436216415882775</v>
      </c>
      <c r="D364" s="8">
        <v>65.74651711906526</v>
      </c>
      <c r="E364" s="8">
        <v>369.89907499805389</v>
      </c>
      <c r="F364" s="8">
        <v>411.45208925476066</v>
      </c>
      <c r="G364" s="8">
        <v>65.990055626374314</v>
      </c>
      <c r="H364" s="8">
        <v>53.996590350256348</v>
      </c>
      <c r="I364" s="8">
        <v>17.229090035272069</v>
      </c>
      <c r="J364" s="3">
        <f t="shared" si="5"/>
        <v>102.75755594135859</v>
      </c>
    </row>
    <row r="365" spans="1:10" x14ac:dyDescent="0.2">
      <c r="A365" s="7">
        <v>44388.041666666664</v>
      </c>
      <c r="B365" s="8">
        <v>61.402087942121916</v>
      </c>
      <c r="C365" s="8">
        <v>55.645584811264854</v>
      </c>
      <c r="D365" s="8">
        <v>65.905793974324126</v>
      </c>
      <c r="E365" s="8">
        <v>370.05707847118663</v>
      </c>
      <c r="F365" s="8">
        <v>397.09618319485128</v>
      </c>
      <c r="G365" s="8">
        <v>65.69995678251712</v>
      </c>
      <c r="H365" s="8">
        <v>53.997004834159583</v>
      </c>
      <c r="I365" s="8">
        <v>17.22387241063106</v>
      </c>
      <c r="J365" s="3">
        <f t="shared" si="5"/>
        <v>102.47308920604564</v>
      </c>
    </row>
    <row r="366" spans="1:10" x14ac:dyDescent="0.2">
      <c r="A366" s="7">
        <v>44388.083333333336</v>
      </c>
      <c r="B366" s="8">
        <v>61.388693667360577</v>
      </c>
      <c r="C366" s="8">
        <v>53.76457774872722</v>
      </c>
      <c r="D366" s="8">
        <v>65.239119880208676</v>
      </c>
      <c r="E366" s="8">
        <v>369.9972297793787</v>
      </c>
      <c r="F366" s="8">
        <v>411.38983630417238</v>
      </c>
      <c r="G366" s="8">
        <v>65.484770605345716</v>
      </c>
      <c r="H366" s="8">
        <v>54.000663480634863</v>
      </c>
      <c r="I366" s="8">
        <v>17.219569737341114</v>
      </c>
      <c r="J366" s="3">
        <f t="shared" si="5"/>
        <v>102.26586434863947</v>
      </c>
    </row>
    <row r="367" spans="1:10" x14ac:dyDescent="0.2">
      <c r="A367" s="7">
        <v>44388.125</v>
      </c>
      <c r="B367" s="8">
        <v>61.417682663648719</v>
      </c>
      <c r="C367" s="8">
        <v>55.239655738911907</v>
      </c>
      <c r="D367" s="8">
        <v>65.603452367697642</v>
      </c>
      <c r="E367" s="8">
        <v>369.9435014877551</v>
      </c>
      <c r="F367" s="8">
        <v>411.99984213940076</v>
      </c>
      <c r="G367" s="8">
        <v>65.464813290952932</v>
      </c>
      <c r="H367" s="8">
        <v>54.000333557885462</v>
      </c>
      <c r="I367" s="8">
        <v>17.197482013179897</v>
      </c>
      <c r="J367" s="3">
        <f t="shared" si="5"/>
        <v>102.26766483565851</v>
      </c>
    </row>
    <row r="368" spans="1:10" x14ac:dyDescent="0.2">
      <c r="A368" s="7">
        <v>44388.166666666664</v>
      </c>
      <c r="B368" s="8">
        <v>61.349227918455433</v>
      </c>
      <c r="C368" s="8">
        <v>54.648563521169919</v>
      </c>
      <c r="D368" s="8">
        <v>64.991362450888133</v>
      </c>
      <c r="E368" s="8">
        <v>369.81622624723178</v>
      </c>
      <c r="F368" s="8">
        <v>411.99567575644727</v>
      </c>
      <c r="G368" s="8">
        <v>65.507012018645923</v>
      </c>
      <c r="H368" s="8">
        <v>54.001490502493105</v>
      </c>
      <c r="I368" s="8">
        <v>17.206310126383915</v>
      </c>
      <c r="J368" s="3">
        <f t="shared" si="5"/>
        <v>102.30219239475512</v>
      </c>
    </row>
    <row r="369" spans="1:10" x14ac:dyDescent="0.2">
      <c r="A369" s="7">
        <v>44388.208333333336</v>
      </c>
      <c r="B369" s="8">
        <v>61.33381603431458</v>
      </c>
      <c r="C369" s="8">
        <v>53.753768142068502</v>
      </c>
      <c r="D369" s="8">
        <v>65.190977236970141</v>
      </c>
      <c r="E369" s="8">
        <v>369.95827615415732</v>
      </c>
      <c r="F369" s="8">
        <v>412.02918679984623</v>
      </c>
      <c r="G369" s="8">
        <v>65.601000461016469</v>
      </c>
      <c r="H369" s="8">
        <v>54.001085281855843</v>
      </c>
      <c r="I369" s="8">
        <v>17.128843314830124</v>
      </c>
      <c r="J369" s="3">
        <f t="shared" si="5"/>
        <v>102.47324242804218</v>
      </c>
    </row>
    <row r="370" spans="1:10" x14ac:dyDescent="0.2">
      <c r="A370" s="7">
        <v>44388.25</v>
      </c>
      <c r="B370" s="8">
        <v>62.158859909304319</v>
      </c>
      <c r="C370" s="8">
        <v>54.095901084086009</v>
      </c>
      <c r="D370" s="8">
        <v>65.236150172331122</v>
      </c>
      <c r="E370" s="8">
        <v>369.93097249819067</v>
      </c>
      <c r="F370" s="8">
        <v>412.02383697063703</v>
      </c>
      <c r="G370" s="8">
        <v>66.465716679409411</v>
      </c>
      <c r="H370" s="8">
        <v>54.836395518013205</v>
      </c>
      <c r="I370" s="8">
        <v>17.175321397208844</v>
      </c>
      <c r="J370" s="3">
        <f t="shared" si="5"/>
        <v>104.12679080021377</v>
      </c>
    </row>
    <row r="371" spans="1:10" x14ac:dyDescent="0.2">
      <c r="A371" s="7">
        <v>44388.291666666664</v>
      </c>
      <c r="B371" s="8">
        <v>62.23667895645201</v>
      </c>
      <c r="C371" s="8">
        <v>54.626194581007972</v>
      </c>
      <c r="D371" s="8">
        <v>65.438866073347072</v>
      </c>
      <c r="E371" s="8">
        <v>370.06269047659953</v>
      </c>
      <c r="F371" s="8">
        <v>411.99621051468137</v>
      </c>
      <c r="G371" s="8">
        <v>65.836484867626865</v>
      </c>
      <c r="H371" s="8">
        <v>54.652596289470964</v>
      </c>
      <c r="I371" s="8">
        <v>17.286077155618525</v>
      </c>
      <c r="J371" s="3">
        <f t="shared" si="5"/>
        <v>103.2030040014793</v>
      </c>
    </row>
    <row r="372" spans="1:10" x14ac:dyDescent="0.2">
      <c r="A372" s="7">
        <v>44388.333333333336</v>
      </c>
      <c r="B372" s="8">
        <v>61.4149852082679</v>
      </c>
      <c r="C372" s="8">
        <v>54.55798212097028</v>
      </c>
      <c r="D372" s="8">
        <v>65.238985044524313</v>
      </c>
      <c r="E372" s="8">
        <v>370.03527205695656</v>
      </c>
      <c r="F372" s="8">
        <v>412.00067967419085</v>
      </c>
      <c r="G372" s="8">
        <v>64.975187139015873</v>
      </c>
      <c r="H372" s="8">
        <v>54.102417459657701</v>
      </c>
      <c r="I372" s="8">
        <v>17.351829094052476</v>
      </c>
      <c r="J372" s="3">
        <f t="shared" si="5"/>
        <v>101.7257755046211</v>
      </c>
    </row>
    <row r="373" spans="1:10" x14ac:dyDescent="0.2">
      <c r="A373" s="7">
        <v>44388.375</v>
      </c>
      <c r="B373" s="8">
        <v>61.245312420354637</v>
      </c>
      <c r="C373" s="8">
        <v>53.179097548453335</v>
      </c>
      <c r="D373" s="8">
        <v>65.080103928056943</v>
      </c>
      <c r="E373" s="8">
        <v>369.93258977260803</v>
      </c>
      <c r="F373" s="8">
        <v>412.01727849618698</v>
      </c>
      <c r="G373" s="8">
        <v>64.985013586827733</v>
      </c>
      <c r="H373" s="8">
        <v>54.097336084555813</v>
      </c>
      <c r="I373" s="8">
        <v>17.382872764719941</v>
      </c>
      <c r="J373" s="3">
        <f t="shared" si="5"/>
        <v>101.69947690666362</v>
      </c>
    </row>
    <row r="374" spans="1:10" x14ac:dyDescent="0.2">
      <c r="A374" s="7">
        <v>44388.416666666664</v>
      </c>
      <c r="B374" s="8">
        <v>61.233005171409282</v>
      </c>
      <c r="C374" s="8">
        <v>54.873766046408647</v>
      </c>
      <c r="D374" s="8">
        <v>65.524913259305947</v>
      </c>
      <c r="E374" s="8">
        <v>369.98656832816056</v>
      </c>
      <c r="F374" s="8">
        <v>411.79109678711484</v>
      </c>
      <c r="G374" s="8">
        <v>64.977352107490049</v>
      </c>
      <c r="H374" s="8">
        <v>54.099206908005129</v>
      </c>
      <c r="I374" s="8">
        <v>17.069486384427801</v>
      </c>
      <c r="J374" s="3">
        <f t="shared" si="5"/>
        <v>102.00707263106737</v>
      </c>
    </row>
    <row r="375" spans="1:10" x14ac:dyDescent="0.2">
      <c r="A375" s="7">
        <v>44388.458333333336</v>
      </c>
      <c r="B375" s="8">
        <v>61.317634530569855</v>
      </c>
      <c r="C375" s="8">
        <v>53.599482889667982</v>
      </c>
      <c r="D375" s="8">
        <v>64.629631420682742</v>
      </c>
      <c r="E375" s="8">
        <v>369.91964280516311</v>
      </c>
      <c r="F375" s="8">
        <v>403.13419665475533</v>
      </c>
      <c r="G375" s="8">
        <v>64.985264796117619</v>
      </c>
      <c r="H375" s="8">
        <v>54.101881472551163</v>
      </c>
      <c r="I375" s="8">
        <v>17.647047973305252</v>
      </c>
      <c r="J375" s="3">
        <f t="shared" si="5"/>
        <v>101.44009829536354</v>
      </c>
    </row>
    <row r="376" spans="1:10" x14ac:dyDescent="0.2">
      <c r="A376" s="7">
        <v>44388.5</v>
      </c>
      <c r="B376" s="8">
        <v>61.795014970189172</v>
      </c>
      <c r="C376" s="8">
        <v>54.170885152989847</v>
      </c>
      <c r="D376" s="8">
        <v>65.022066425313753</v>
      </c>
      <c r="E376" s="8">
        <v>369.90405325679637</v>
      </c>
      <c r="F376" s="8">
        <v>398.76919949007481</v>
      </c>
      <c r="G376" s="8">
        <v>65.815265011863218</v>
      </c>
      <c r="H376" s="8">
        <v>54.10554449782996</v>
      </c>
      <c r="I376" s="8">
        <v>17.487419718999362</v>
      </c>
      <c r="J376" s="3">
        <f t="shared" si="5"/>
        <v>102.43338979069382</v>
      </c>
    </row>
    <row r="377" spans="1:10" x14ac:dyDescent="0.2">
      <c r="A377" s="7">
        <v>44388.541666666664</v>
      </c>
      <c r="B377" s="8">
        <v>62.288697078480361</v>
      </c>
      <c r="C377" s="8">
        <v>53.015779314414765</v>
      </c>
      <c r="D377" s="8">
        <v>64.477544468650791</v>
      </c>
      <c r="E377" s="8">
        <v>369.95365322304644</v>
      </c>
      <c r="F377" s="8">
        <v>395.01366615084623</v>
      </c>
      <c r="G377" s="8">
        <v>67.18998133367981</v>
      </c>
      <c r="H377" s="8">
        <v>54.098084314347169</v>
      </c>
      <c r="I377" s="8">
        <v>17.949919630676199</v>
      </c>
      <c r="J377" s="3">
        <f t="shared" si="5"/>
        <v>103.33814601735079</v>
      </c>
    </row>
    <row r="378" spans="1:10" x14ac:dyDescent="0.2">
      <c r="A378" s="7">
        <v>44388.583333333336</v>
      </c>
      <c r="B378" s="8">
        <v>62.346702679046928</v>
      </c>
      <c r="C378" s="8">
        <v>54.706874695606963</v>
      </c>
      <c r="D378" s="8">
        <v>64.820940754590566</v>
      </c>
      <c r="E378" s="8">
        <v>370.1484027208574</v>
      </c>
      <c r="F378" s="8">
        <v>394.97348871760897</v>
      </c>
      <c r="G378" s="8">
        <v>67.310258604506771</v>
      </c>
      <c r="H378" s="8">
        <v>54.098209909886918</v>
      </c>
      <c r="I378" s="8">
        <v>18.010150391743856</v>
      </c>
      <c r="J378" s="3">
        <f t="shared" si="5"/>
        <v>103.39831812264984</v>
      </c>
    </row>
    <row r="379" spans="1:10" x14ac:dyDescent="0.2">
      <c r="A379" s="7">
        <v>44388.625</v>
      </c>
      <c r="B379" s="8">
        <v>62.450994416061356</v>
      </c>
      <c r="C379" s="8">
        <v>53.81952065958145</v>
      </c>
      <c r="D379" s="8">
        <v>64.58168524656854</v>
      </c>
      <c r="E379" s="8">
        <v>370.01063998332728</v>
      </c>
      <c r="F379" s="8">
        <v>394.98871767944178</v>
      </c>
      <c r="G379" s="8">
        <v>66.296700748516045</v>
      </c>
      <c r="H379" s="8">
        <v>54.10325363136063</v>
      </c>
      <c r="I379" s="8">
        <v>17.927192130128937</v>
      </c>
      <c r="J379" s="3">
        <f t="shared" si="5"/>
        <v>102.47276224974775</v>
      </c>
    </row>
    <row r="380" spans="1:10" x14ac:dyDescent="0.2">
      <c r="A380" s="7">
        <v>44388.666666666664</v>
      </c>
      <c r="B380" s="8">
        <v>62.817649350565951</v>
      </c>
      <c r="C380" s="8">
        <v>55.477574420908994</v>
      </c>
      <c r="D380" s="8">
        <v>64.729496821520286</v>
      </c>
      <c r="E380" s="8">
        <v>370.01450277323499</v>
      </c>
      <c r="F380" s="8">
        <v>395.02537682551866</v>
      </c>
      <c r="G380" s="8">
        <v>65.193853270869113</v>
      </c>
      <c r="H380" s="8">
        <v>54.102807714563923</v>
      </c>
      <c r="I380" s="8">
        <v>18.026905232223839</v>
      </c>
      <c r="J380" s="3">
        <f t="shared" si="5"/>
        <v>101.2697557532092</v>
      </c>
    </row>
    <row r="381" spans="1:10" x14ac:dyDescent="0.2">
      <c r="A381" s="7">
        <v>44388.708333333336</v>
      </c>
      <c r="B381" s="8">
        <v>64.055474944951229</v>
      </c>
      <c r="C381" s="8">
        <v>53.805171389745958</v>
      </c>
      <c r="D381" s="8">
        <v>64.327592692764156</v>
      </c>
      <c r="E381" s="8">
        <v>370.12405395979334</v>
      </c>
      <c r="F381" s="8">
        <v>395.02556058226492</v>
      </c>
      <c r="G381" s="8">
        <v>64.473360542580821</v>
      </c>
      <c r="H381" s="8">
        <v>54.100725634571397</v>
      </c>
      <c r="I381" s="8">
        <v>18.156967784990467</v>
      </c>
      <c r="J381" s="3">
        <f t="shared" si="5"/>
        <v>100.41711839216175</v>
      </c>
    </row>
    <row r="382" spans="1:10" x14ac:dyDescent="0.2">
      <c r="A382" s="7">
        <v>44388.75</v>
      </c>
      <c r="B382" s="8">
        <v>64.440288105496393</v>
      </c>
      <c r="C382" s="8">
        <v>53.494273960406154</v>
      </c>
      <c r="D382" s="8">
        <v>64.807819004915217</v>
      </c>
      <c r="E382" s="8">
        <v>369.981671869423</v>
      </c>
      <c r="F382" s="8">
        <v>395.03022836675365</v>
      </c>
      <c r="G382" s="8">
        <v>64.356834932404098</v>
      </c>
      <c r="H382" s="8">
        <v>54.097914734312539</v>
      </c>
      <c r="I382" s="8">
        <v>18.066631825798421</v>
      </c>
      <c r="J382" s="3">
        <f t="shared" si="5"/>
        <v>100.38811784091821</v>
      </c>
    </row>
    <row r="383" spans="1:10" x14ac:dyDescent="0.2">
      <c r="A383" s="7">
        <v>44388.791666666664</v>
      </c>
      <c r="B383" s="8">
        <v>64.401627576151256</v>
      </c>
      <c r="C383" s="8">
        <v>55.210817194058407</v>
      </c>
      <c r="D383" s="8">
        <v>65.498559997857569</v>
      </c>
      <c r="E383" s="8">
        <v>369.97878601825056</v>
      </c>
      <c r="F383" s="8">
        <v>395.01255676476984</v>
      </c>
      <c r="G383" s="8">
        <v>64.979606845487254</v>
      </c>
      <c r="H383" s="8">
        <v>54.10081700518873</v>
      </c>
      <c r="I383" s="8">
        <v>18.104431194849919</v>
      </c>
      <c r="J383" s="3">
        <f t="shared" si="5"/>
        <v>100.97599265582606</v>
      </c>
    </row>
    <row r="384" spans="1:10" x14ac:dyDescent="0.2">
      <c r="A384" s="7">
        <v>44388.833333333336</v>
      </c>
      <c r="B384" s="8">
        <v>64.388290999338253</v>
      </c>
      <c r="C384" s="8">
        <v>54.195600681676247</v>
      </c>
      <c r="D384" s="8">
        <v>65.110940999926925</v>
      </c>
      <c r="E384" s="8">
        <v>369.99584437970111</v>
      </c>
      <c r="F384" s="8">
        <v>394.96287160214411</v>
      </c>
      <c r="G384" s="8">
        <v>65.21611845427563</v>
      </c>
      <c r="H384" s="8">
        <v>54.328659621984308</v>
      </c>
      <c r="I384" s="8">
        <v>18.095868293089694</v>
      </c>
      <c r="J384" s="3">
        <f t="shared" si="5"/>
        <v>101.44890978317025</v>
      </c>
    </row>
    <row r="385" spans="1:10" x14ac:dyDescent="0.2">
      <c r="A385" s="7">
        <v>44388.875</v>
      </c>
      <c r="B385" s="8">
        <v>64.366629769282511</v>
      </c>
      <c r="C385" s="8">
        <v>55.523002235333294</v>
      </c>
      <c r="D385" s="8">
        <v>65.350384023308919</v>
      </c>
      <c r="E385" s="8">
        <v>369.91611719892501</v>
      </c>
      <c r="F385" s="8">
        <v>395.0567021500238</v>
      </c>
      <c r="G385" s="8">
        <v>65.496331136464761</v>
      </c>
      <c r="H385" s="8">
        <v>54.994808255555526</v>
      </c>
      <c r="I385" s="8">
        <v>17.988679009872769</v>
      </c>
      <c r="J385" s="3">
        <f t="shared" si="5"/>
        <v>102.50246038214752</v>
      </c>
    </row>
    <row r="386" spans="1:10" x14ac:dyDescent="0.2">
      <c r="A386" s="7">
        <v>44388.916666666664</v>
      </c>
      <c r="B386" s="8">
        <v>64.410513437485221</v>
      </c>
      <c r="C386" s="8">
        <v>52.914781815454418</v>
      </c>
      <c r="D386" s="8">
        <v>62.520778081584815</v>
      </c>
      <c r="E386" s="8">
        <v>369.93785743106827</v>
      </c>
      <c r="F386" s="8">
        <v>398.4141824129444</v>
      </c>
      <c r="G386" s="8">
        <v>66.061294330394432</v>
      </c>
      <c r="H386" s="8">
        <v>55.004298530085087</v>
      </c>
      <c r="I386" s="8">
        <v>20.653202834244972</v>
      </c>
      <c r="J386" s="3">
        <f t="shared" si="5"/>
        <v>100.41239002623453</v>
      </c>
    </row>
    <row r="387" spans="1:10" x14ac:dyDescent="0.2">
      <c r="A387" s="7">
        <v>44388.958333333336</v>
      </c>
      <c r="B387" s="8">
        <v>64.371641927012661</v>
      </c>
      <c r="C387" s="8">
        <v>54.507563884553448</v>
      </c>
      <c r="D387" s="8">
        <v>63.981366435393156</v>
      </c>
      <c r="E387" s="8">
        <v>369.86413591998848</v>
      </c>
      <c r="F387" s="8">
        <v>400.0036739090578</v>
      </c>
      <c r="G387" s="8">
        <v>67.602312017966923</v>
      </c>
      <c r="H387" s="8">
        <v>55.348054907860174</v>
      </c>
      <c r="I387" s="8">
        <v>21.085734053635218</v>
      </c>
      <c r="J387" s="3">
        <f t="shared" si="5"/>
        <v>101.86463287219188</v>
      </c>
    </row>
    <row r="388" spans="1:10" x14ac:dyDescent="0.2">
      <c r="A388" s="7">
        <v>44389</v>
      </c>
      <c r="B388" s="8">
        <v>64.371908829422253</v>
      </c>
      <c r="C388" s="8">
        <v>54.633328508829159</v>
      </c>
      <c r="D388" s="8">
        <v>64.186308069723182</v>
      </c>
      <c r="E388" s="8">
        <v>370.155845840371</v>
      </c>
      <c r="F388" s="8">
        <v>400.00111268837639</v>
      </c>
      <c r="G388" s="8">
        <v>65.667444316304753</v>
      </c>
      <c r="H388" s="8">
        <v>55.649204857483419</v>
      </c>
      <c r="I388" s="8">
        <v>17.218021022215432</v>
      </c>
      <c r="J388" s="3">
        <f t="shared" si="5"/>
        <v>104.09862815157274</v>
      </c>
    </row>
    <row r="389" spans="1:10" x14ac:dyDescent="0.2">
      <c r="A389" s="7">
        <v>44389.041666666664</v>
      </c>
      <c r="B389" s="8">
        <v>64.378672681453097</v>
      </c>
      <c r="C389" s="8">
        <v>54.207057795689053</v>
      </c>
      <c r="D389" s="8">
        <v>64.568320907540823</v>
      </c>
      <c r="E389" s="8">
        <v>369.96206303580033</v>
      </c>
      <c r="F389" s="8">
        <v>399.9686212298036</v>
      </c>
      <c r="G389" s="8">
        <v>62.599106480360788</v>
      </c>
      <c r="H389" s="8">
        <v>55.001807882064945</v>
      </c>
      <c r="I389" s="8">
        <v>17.009630729045206</v>
      </c>
      <c r="J389" s="3">
        <f t="shared" ref="J389:J452" si="6">G389+H389-I389</f>
        <v>100.59128363338053</v>
      </c>
    </row>
    <row r="390" spans="1:10" x14ac:dyDescent="0.2">
      <c r="A390" s="7">
        <v>44389.083333333336</v>
      </c>
      <c r="B390" s="8">
        <v>64.385523535644381</v>
      </c>
      <c r="C390" s="8">
        <v>53.421440757983717</v>
      </c>
      <c r="D390" s="8">
        <v>65.08735434732229</v>
      </c>
      <c r="E390" s="8">
        <v>370.07547784245173</v>
      </c>
      <c r="F390" s="8">
        <v>399.99430249099129</v>
      </c>
      <c r="G390" s="8">
        <v>63.250381513602768</v>
      </c>
      <c r="H390" s="8">
        <v>54.995820092894348</v>
      </c>
      <c r="I390" s="8">
        <v>17.125597804780135</v>
      </c>
      <c r="J390" s="3">
        <f t="shared" si="6"/>
        <v>101.12060380171698</v>
      </c>
    </row>
    <row r="391" spans="1:10" x14ac:dyDescent="0.2">
      <c r="A391" s="7">
        <v>44389.125</v>
      </c>
      <c r="B391" s="8">
        <v>64.368524298622575</v>
      </c>
      <c r="C391" s="8">
        <v>55.851919045431082</v>
      </c>
      <c r="D391" s="8">
        <v>65.703388480213022</v>
      </c>
      <c r="E391" s="8">
        <v>370.05826124301308</v>
      </c>
      <c r="F391" s="8">
        <v>399.98345972433259</v>
      </c>
      <c r="G391" s="8">
        <v>63.977446899887276</v>
      </c>
      <c r="H391" s="8">
        <v>55.000109627769127</v>
      </c>
      <c r="I391" s="8">
        <v>17.290584149971853</v>
      </c>
      <c r="J391" s="3">
        <f t="shared" si="6"/>
        <v>101.68697237768455</v>
      </c>
    </row>
    <row r="392" spans="1:10" x14ac:dyDescent="0.2">
      <c r="A392" s="7">
        <v>44389.166666666664</v>
      </c>
      <c r="B392" s="8">
        <v>64.318254675887943</v>
      </c>
      <c r="C392" s="8">
        <v>54.534099658648273</v>
      </c>
      <c r="D392" s="8">
        <v>65.219417692411156</v>
      </c>
      <c r="E392" s="8">
        <v>370.0373505880624</v>
      </c>
      <c r="F392" s="8">
        <v>400.01856223851286</v>
      </c>
      <c r="G392" s="8">
        <v>63.984134594953403</v>
      </c>
      <c r="H392" s="8">
        <v>54.996729471940654</v>
      </c>
      <c r="I392" s="8">
        <v>17.124657601929162</v>
      </c>
      <c r="J392" s="3">
        <f t="shared" si="6"/>
        <v>101.8562064649649</v>
      </c>
    </row>
    <row r="393" spans="1:10" x14ac:dyDescent="0.2">
      <c r="A393" s="7">
        <v>44389.208333333336</v>
      </c>
      <c r="B393" s="8">
        <v>64.331545972590305</v>
      </c>
      <c r="C393" s="8">
        <v>54.769991128933228</v>
      </c>
      <c r="D393" s="8">
        <v>65.227754268813328</v>
      </c>
      <c r="E393" s="8">
        <v>369.90488473972619</v>
      </c>
      <c r="F393" s="8">
        <v>400.02900286902207</v>
      </c>
      <c r="G393" s="8">
        <v>63.98343236447257</v>
      </c>
      <c r="H393" s="8">
        <v>55.006554192352375</v>
      </c>
      <c r="I393" s="8">
        <v>17.104968855080603</v>
      </c>
      <c r="J393" s="3">
        <f t="shared" si="6"/>
        <v>101.88501770174435</v>
      </c>
    </row>
    <row r="394" spans="1:10" x14ac:dyDescent="0.2">
      <c r="A394" s="7">
        <v>44389.25</v>
      </c>
      <c r="B394" s="8">
        <v>64.360880604524837</v>
      </c>
      <c r="C394" s="8">
        <v>54.284789335788957</v>
      </c>
      <c r="D394" s="8">
        <v>65.417174018440193</v>
      </c>
      <c r="E394" s="8">
        <v>370.09561863768857</v>
      </c>
      <c r="F394" s="8">
        <v>399.97991822844875</v>
      </c>
      <c r="G394" s="8">
        <v>63.984068018244081</v>
      </c>
      <c r="H394" s="8">
        <v>54.996898480485818</v>
      </c>
      <c r="I394" s="8">
        <v>17.190870191765086</v>
      </c>
      <c r="J394" s="3">
        <f t="shared" si="6"/>
        <v>101.79009630696481</v>
      </c>
    </row>
    <row r="395" spans="1:10" x14ac:dyDescent="0.2">
      <c r="A395" s="7">
        <v>44389.291666666664</v>
      </c>
      <c r="B395" s="8">
        <v>64.380110778779226</v>
      </c>
      <c r="C395" s="8">
        <v>54.06973458799682</v>
      </c>
      <c r="D395" s="8">
        <v>65.324218622573113</v>
      </c>
      <c r="E395" s="8">
        <v>370.13708374276445</v>
      </c>
      <c r="F395" s="8">
        <v>400.02853357224478</v>
      </c>
      <c r="G395" s="8">
        <v>64.726891825826357</v>
      </c>
      <c r="H395" s="8">
        <v>55.001633679796541</v>
      </c>
      <c r="I395" s="8">
        <v>17.172236189775486</v>
      </c>
      <c r="J395" s="3">
        <f t="shared" si="6"/>
        <v>102.55628931584741</v>
      </c>
    </row>
    <row r="396" spans="1:10" x14ac:dyDescent="0.2">
      <c r="A396" s="7">
        <v>44389.333333333336</v>
      </c>
      <c r="B396" s="8">
        <v>64.217797243802352</v>
      </c>
      <c r="C396" s="8">
        <v>53.794071567430542</v>
      </c>
      <c r="D396" s="8">
        <v>65.36583243784203</v>
      </c>
      <c r="E396" s="8">
        <v>370.14465095249807</v>
      </c>
      <c r="F396" s="8">
        <v>399.95251037125138</v>
      </c>
      <c r="G396" s="8">
        <v>64.989034944307249</v>
      </c>
      <c r="H396" s="8">
        <v>54.996790419249187</v>
      </c>
      <c r="I396" s="8">
        <v>17.320528095177618</v>
      </c>
      <c r="J396" s="3">
        <f t="shared" si="6"/>
        <v>102.66529726837882</v>
      </c>
    </row>
    <row r="397" spans="1:10" x14ac:dyDescent="0.2">
      <c r="A397" s="7">
        <v>44389.375</v>
      </c>
      <c r="B397" s="8">
        <v>64.382694482756264</v>
      </c>
      <c r="C397" s="8">
        <v>53.188605498248251</v>
      </c>
      <c r="D397" s="8">
        <v>65.201899615893396</v>
      </c>
      <c r="E397" s="8">
        <v>369.93667110418642</v>
      </c>
      <c r="F397" s="8">
        <v>399.97498940966585</v>
      </c>
      <c r="G397" s="8">
        <v>64.981777869229134</v>
      </c>
      <c r="H397" s="8">
        <v>54.997499682406712</v>
      </c>
      <c r="I397" s="8">
        <v>17.437997167305486</v>
      </c>
      <c r="J397" s="3">
        <f t="shared" si="6"/>
        <v>102.54128038433036</v>
      </c>
    </row>
    <row r="398" spans="1:10" x14ac:dyDescent="0.2">
      <c r="A398" s="7">
        <v>44389.416666666664</v>
      </c>
      <c r="B398" s="8">
        <v>64.341517790723941</v>
      </c>
      <c r="C398" s="8">
        <v>55.45699423528454</v>
      </c>
      <c r="D398" s="8">
        <v>65.327532070063199</v>
      </c>
      <c r="E398" s="8">
        <v>369.92803252421578</v>
      </c>
      <c r="F398" s="8">
        <v>399.97226376408764</v>
      </c>
      <c r="G398" s="8">
        <v>64.988006828984922</v>
      </c>
      <c r="H398" s="8">
        <v>54.999361049052162</v>
      </c>
      <c r="I398" s="8">
        <v>17.366015695215797</v>
      </c>
      <c r="J398" s="3">
        <f t="shared" si="6"/>
        <v>102.62135218282128</v>
      </c>
    </row>
    <row r="399" spans="1:10" x14ac:dyDescent="0.2">
      <c r="A399" s="7">
        <v>44389.458333333336</v>
      </c>
      <c r="B399" s="8">
        <v>64.375376849424214</v>
      </c>
      <c r="C399" s="8">
        <v>55.552916820981366</v>
      </c>
      <c r="D399" s="8">
        <v>66.287469841251536</v>
      </c>
      <c r="E399" s="8">
        <v>370.08444194180686</v>
      </c>
      <c r="F399" s="8">
        <v>400.00365664803849</v>
      </c>
      <c r="G399" s="8">
        <v>64.898639333562741</v>
      </c>
      <c r="H399" s="8">
        <v>54.999372508452943</v>
      </c>
      <c r="I399" s="8">
        <v>17.753286294616419</v>
      </c>
      <c r="J399" s="3">
        <f t="shared" si="6"/>
        <v>102.14472554739926</v>
      </c>
    </row>
    <row r="400" spans="1:10" x14ac:dyDescent="0.2">
      <c r="A400" s="7">
        <v>44389.5</v>
      </c>
      <c r="B400" s="8">
        <v>64.334327496936268</v>
      </c>
      <c r="C400" s="8">
        <v>53.458968164251125</v>
      </c>
      <c r="D400" s="8">
        <v>65.744791959016553</v>
      </c>
      <c r="E400" s="8">
        <v>369.85850421190958</v>
      </c>
      <c r="F400" s="8">
        <v>400.00363115051903</v>
      </c>
      <c r="G400" s="8">
        <v>64.070605218132229</v>
      </c>
      <c r="H400" s="8">
        <v>54.496668774017159</v>
      </c>
      <c r="I400" s="8">
        <v>17.570905963985197</v>
      </c>
      <c r="J400" s="3">
        <f t="shared" si="6"/>
        <v>100.99636802816418</v>
      </c>
    </row>
    <row r="401" spans="1:10" x14ac:dyDescent="0.2">
      <c r="A401" s="7">
        <v>44389.541666666664</v>
      </c>
      <c r="B401" s="8">
        <v>64.38127193846411</v>
      </c>
      <c r="C401" s="8">
        <v>53.960571372341668</v>
      </c>
      <c r="D401" s="8">
        <v>65.628439904572545</v>
      </c>
      <c r="E401" s="8">
        <v>369.9669857638271</v>
      </c>
      <c r="F401" s="8">
        <v>399.95360697069566</v>
      </c>
      <c r="G401" s="8">
        <v>64.028049294081868</v>
      </c>
      <c r="H401" s="8">
        <v>53.898344260594783</v>
      </c>
      <c r="I401" s="8">
        <v>20.367122336922257</v>
      </c>
      <c r="J401" s="3">
        <f t="shared" si="6"/>
        <v>97.5592712177544</v>
      </c>
    </row>
    <row r="402" spans="1:10" x14ac:dyDescent="0.2">
      <c r="A402" s="7">
        <v>44389.583333333336</v>
      </c>
      <c r="B402" s="8">
        <v>64.302164643257527</v>
      </c>
      <c r="C402" s="8">
        <v>54.136929239658201</v>
      </c>
      <c r="D402" s="8">
        <v>65.732483056805506</v>
      </c>
      <c r="E402" s="8">
        <v>370.11606275597705</v>
      </c>
      <c r="F402" s="8">
        <v>399.99929700129911</v>
      </c>
      <c r="G402" s="8">
        <v>64.973973465233016</v>
      </c>
      <c r="H402" s="8">
        <v>54.292395462760403</v>
      </c>
      <c r="I402" s="8">
        <v>19.184916497700371</v>
      </c>
      <c r="J402" s="3">
        <f t="shared" si="6"/>
        <v>100.08145243029306</v>
      </c>
    </row>
    <row r="403" spans="1:10" x14ac:dyDescent="0.2">
      <c r="A403" s="7">
        <v>44389.625</v>
      </c>
      <c r="B403" s="8">
        <v>64.359140503100548</v>
      </c>
      <c r="C403" s="8">
        <v>54.570780366908359</v>
      </c>
      <c r="D403" s="8">
        <v>66.125123484340378</v>
      </c>
      <c r="E403" s="8">
        <v>369.91406199653932</v>
      </c>
      <c r="F403" s="8">
        <v>400.0036294952987</v>
      </c>
      <c r="G403" s="8">
        <v>65.085989025828979</v>
      </c>
      <c r="H403" s="8">
        <v>54.297975990385105</v>
      </c>
      <c r="I403" s="8">
        <v>18.235290517652281</v>
      </c>
      <c r="J403" s="3">
        <f t="shared" si="6"/>
        <v>101.1486744985618</v>
      </c>
    </row>
    <row r="404" spans="1:10" x14ac:dyDescent="0.2">
      <c r="A404" s="7">
        <v>44389.666666666664</v>
      </c>
      <c r="B404" s="8">
        <v>64.391825497650672</v>
      </c>
      <c r="C404" s="8">
        <v>54.237338885585373</v>
      </c>
      <c r="D404" s="8">
        <v>66.194803095193834</v>
      </c>
      <c r="E404" s="8">
        <v>369.92914290932345</v>
      </c>
      <c r="F404" s="8">
        <v>399.96772993180912</v>
      </c>
      <c r="G404" s="8">
        <v>64.64303008360271</v>
      </c>
      <c r="H404" s="8">
        <v>54.302632361183363</v>
      </c>
      <c r="I404" s="8">
        <v>18.047072217219068</v>
      </c>
      <c r="J404" s="3">
        <f t="shared" si="6"/>
        <v>100.89859022756701</v>
      </c>
    </row>
    <row r="405" spans="1:10" x14ac:dyDescent="0.2">
      <c r="A405" s="7">
        <v>44389.708333333336</v>
      </c>
      <c r="B405" s="8">
        <v>64.394627622209143</v>
      </c>
      <c r="C405" s="8">
        <v>55.989014726439471</v>
      </c>
      <c r="D405" s="8">
        <v>66.509735048801076</v>
      </c>
      <c r="E405" s="8">
        <v>369.87313629190038</v>
      </c>
      <c r="F405" s="8">
        <v>400.03013111714222</v>
      </c>
      <c r="G405" s="8">
        <v>63.315868829215098</v>
      </c>
      <c r="H405" s="8">
        <v>54.114614305214687</v>
      </c>
      <c r="I405" s="8">
        <v>17.897959429709104</v>
      </c>
      <c r="J405" s="3">
        <f t="shared" si="6"/>
        <v>99.532523704720674</v>
      </c>
    </row>
    <row r="406" spans="1:10" x14ac:dyDescent="0.2">
      <c r="A406" s="7">
        <v>44389.75</v>
      </c>
      <c r="B406" s="8">
        <v>64.390156370998383</v>
      </c>
      <c r="C406" s="8">
        <v>55.968267700659716</v>
      </c>
      <c r="D406" s="8">
        <v>65.634211110190336</v>
      </c>
      <c r="E406" s="8">
        <v>369.91927014609115</v>
      </c>
      <c r="F406" s="8">
        <v>400.02641295641985</v>
      </c>
      <c r="G406" s="8">
        <v>63.175394353763032</v>
      </c>
      <c r="H406" s="8">
        <v>53.998366822541158</v>
      </c>
      <c r="I406" s="8">
        <v>17.761217928239848</v>
      </c>
      <c r="J406" s="3">
        <f t="shared" si="6"/>
        <v>99.412543248064352</v>
      </c>
    </row>
    <row r="407" spans="1:10" x14ac:dyDescent="0.2">
      <c r="A407" s="7">
        <v>44389.791666666664</v>
      </c>
      <c r="B407" s="8">
        <v>64.355520151728967</v>
      </c>
      <c r="C407" s="8">
        <v>54.868934086513036</v>
      </c>
      <c r="D407" s="8">
        <v>65.322394418924787</v>
      </c>
      <c r="E407" s="8">
        <v>370.01288118212977</v>
      </c>
      <c r="F407" s="8">
        <v>400.00063220562799</v>
      </c>
      <c r="G407" s="8">
        <v>63.189064209123963</v>
      </c>
      <c r="H407" s="8">
        <v>53.998448822664535</v>
      </c>
      <c r="I407" s="8">
        <v>17.507686707652095</v>
      </c>
      <c r="J407" s="3">
        <f t="shared" si="6"/>
        <v>99.6798263241364</v>
      </c>
    </row>
    <row r="408" spans="1:10" x14ac:dyDescent="0.2">
      <c r="A408" s="7">
        <v>44389.833333333336</v>
      </c>
      <c r="B408" s="8">
        <v>64.379036219728704</v>
      </c>
      <c r="C408" s="8">
        <v>55.046767210635458</v>
      </c>
      <c r="D408" s="8">
        <v>65.567278054920095</v>
      </c>
      <c r="E408" s="8">
        <v>369.94695552310378</v>
      </c>
      <c r="F408" s="8">
        <v>399.97506003978236</v>
      </c>
      <c r="G408" s="8">
        <v>63.035699540942616</v>
      </c>
      <c r="H408" s="8">
        <v>53.998465810980882</v>
      </c>
      <c r="I408" s="8">
        <v>17.203015308307609</v>
      </c>
      <c r="J408" s="3">
        <f t="shared" si="6"/>
        <v>99.831150043615878</v>
      </c>
    </row>
    <row r="409" spans="1:10" x14ac:dyDescent="0.2">
      <c r="A409" s="7">
        <v>44389.875</v>
      </c>
      <c r="B409" s="8">
        <v>64.35434900462927</v>
      </c>
      <c r="C409" s="8">
        <v>55.163027227245443</v>
      </c>
      <c r="D409" s="8">
        <v>65.806982485392822</v>
      </c>
      <c r="E409" s="8">
        <v>369.93796482178914</v>
      </c>
      <c r="F409" s="8">
        <v>399.99823475295136</v>
      </c>
      <c r="G409" s="8">
        <v>62.861006061071123</v>
      </c>
      <c r="H409" s="8">
        <v>54.00436804382155</v>
      </c>
      <c r="I409" s="8">
        <v>17.19517335654508</v>
      </c>
      <c r="J409" s="3">
        <f t="shared" si="6"/>
        <v>99.670200748347597</v>
      </c>
    </row>
    <row r="410" spans="1:10" x14ac:dyDescent="0.2">
      <c r="A410" s="7">
        <v>44389.916666666664</v>
      </c>
      <c r="B410" s="8">
        <v>64.379419778473476</v>
      </c>
      <c r="C410" s="8">
        <v>53.977099254093531</v>
      </c>
      <c r="D410" s="8">
        <v>64.272185018945805</v>
      </c>
      <c r="E410" s="8">
        <v>370.07838325289026</v>
      </c>
      <c r="F410" s="8">
        <v>400.00168862903234</v>
      </c>
      <c r="G410" s="8">
        <v>61.974957407933239</v>
      </c>
      <c r="H410" s="8">
        <v>54.002834263600136</v>
      </c>
      <c r="I410" s="8">
        <v>18.653129222379032</v>
      </c>
      <c r="J410" s="3">
        <f t="shared" si="6"/>
        <v>97.324662449154332</v>
      </c>
    </row>
    <row r="411" spans="1:10" x14ac:dyDescent="0.2">
      <c r="A411" s="7">
        <v>44389.958333333336</v>
      </c>
      <c r="B411" s="8">
        <v>64.306926496596134</v>
      </c>
      <c r="C411" s="8">
        <v>55.974594065051853</v>
      </c>
      <c r="D411" s="8">
        <v>65.382444553230755</v>
      </c>
      <c r="E411" s="8">
        <v>369.96729157506422</v>
      </c>
      <c r="F411" s="8">
        <v>399.99161703250695</v>
      </c>
      <c r="G411" s="8">
        <v>62.193280859731246</v>
      </c>
      <c r="H411" s="8">
        <v>53.994956302230662</v>
      </c>
      <c r="I411" s="8">
        <v>17.277948989688173</v>
      </c>
      <c r="J411" s="3">
        <f t="shared" si="6"/>
        <v>98.910288172273738</v>
      </c>
    </row>
    <row r="412" spans="1:10" x14ac:dyDescent="0.2">
      <c r="A412" s="7">
        <v>44390</v>
      </c>
      <c r="B412" s="8">
        <v>64.327987270616887</v>
      </c>
      <c r="C412" s="8">
        <v>56.054571773140246</v>
      </c>
      <c r="D412" s="8">
        <v>65.873080108572196</v>
      </c>
      <c r="E412" s="8">
        <v>369.94172405758394</v>
      </c>
      <c r="F412" s="8">
        <v>399.98564221144176</v>
      </c>
      <c r="G412" s="8">
        <v>62.505093797910099</v>
      </c>
      <c r="H412" s="8">
        <v>53.997340197713541</v>
      </c>
      <c r="I412" s="8">
        <v>17.024135662516606</v>
      </c>
      <c r="J412" s="3">
        <f t="shared" si="6"/>
        <v>99.478298333107034</v>
      </c>
    </row>
    <row r="413" spans="1:10" x14ac:dyDescent="0.2">
      <c r="A413" s="7">
        <v>44390.041666666664</v>
      </c>
      <c r="B413" s="8">
        <v>64.323879076063449</v>
      </c>
      <c r="C413" s="8">
        <v>56.952163180999293</v>
      </c>
      <c r="D413" s="8">
        <v>65.355351867927652</v>
      </c>
      <c r="E413" s="8">
        <v>369.92117058794133</v>
      </c>
      <c r="F413" s="8">
        <v>399.99420279331144</v>
      </c>
      <c r="G413" s="8">
        <v>63.937384608489744</v>
      </c>
      <c r="H413" s="8">
        <v>53.999239969400129</v>
      </c>
      <c r="I413" s="8">
        <v>17.101432235658955</v>
      </c>
      <c r="J413" s="3">
        <f t="shared" si="6"/>
        <v>100.83519234223093</v>
      </c>
    </row>
    <row r="414" spans="1:10" x14ac:dyDescent="0.2">
      <c r="A414" s="7">
        <v>44390.083333333336</v>
      </c>
      <c r="B414" s="8">
        <v>64.318988899154078</v>
      </c>
      <c r="C414" s="8">
        <v>56.60999617915958</v>
      </c>
      <c r="D414" s="8">
        <v>65.721451432857108</v>
      </c>
      <c r="E414" s="8">
        <v>369.98974228736029</v>
      </c>
      <c r="F414" s="8">
        <v>400.02620952897951</v>
      </c>
      <c r="G414" s="8">
        <v>64.176761698155573</v>
      </c>
      <c r="H414" s="8">
        <v>53.993676178186597</v>
      </c>
      <c r="I414" s="8">
        <v>17.144639351807765</v>
      </c>
      <c r="J414" s="3">
        <f t="shared" si="6"/>
        <v>101.02579852453439</v>
      </c>
    </row>
    <row r="415" spans="1:10" x14ac:dyDescent="0.2">
      <c r="A415" s="7">
        <v>44390.125</v>
      </c>
      <c r="B415" s="8">
        <v>64.364592839807898</v>
      </c>
      <c r="C415" s="8">
        <v>56.131022743441783</v>
      </c>
      <c r="D415" s="8">
        <v>65.432924434496087</v>
      </c>
      <c r="E415" s="8">
        <v>369.97865522133975</v>
      </c>
      <c r="F415" s="8">
        <v>399.9634474859688</v>
      </c>
      <c r="G415" s="8">
        <v>64.997465524010948</v>
      </c>
      <c r="H415" s="8">
        <v>54.002894769514405</v>
      </c>
      <c r="I415" s="8">
        <v>17.235896069144033</v>
      </c>
      <c r="J415" s="3">
        <f t="shared" si="6"/>
        <v>101.76446422438131</v>
      </c>
    </row>
    <row r="416" spans="1:10" x14ac:dyDescent="0.2">
      <c r="A416" s="7">
        <v>44390.166666666664</v>
      </c>
      <c r="B416" s="8">
        <v>64.360942880210331</v>
      </c>
      <c r="C416" s="8">
        <v>55.209705209774711</v>
      </c>
      <c r="D416" s="8">
        <v>65.459711303905451</v>
      </c>
      <c r="E416" s="8">
        <v>370.01198540033084</v>
      </c>
      <c r="F416" s="8">
        <v>400.01730053311695</v>
      </c>
      <c r="G416" s="8">
        <v>64.456793033705694</v>
      </c>
      <c r="H416" s="8">
        <v>54.00571102305689</v>
      </c>
      <c r="I416" s="8">
        <v>17.194834560002079</v>
      </c>
      <c r="J416" s="3">
        <f t="shared" si="6"/>
        <v>101.2676694967605</v>
      </c>
    </row>
    <row r="417" spans="1:10" x14ac:dyDescent="0.2">
      <c r="A417" s="7">
        <v>44390.208333333336</v>
      </c>
      <c r="B417" s="8">
        <v>64.357432910222201</v>
      </c>
      <c r="C417" s="8">
        <v>55.868422185868809</v>
      </c>
      <c r="D417" s="8">
        <v>65.718957713995707</v>
      </c>
      <c r="E417" s="8">
        <v>370.11474891586528</v>
      </c>
      <c r="F417" s="8">
        <v>400.00032054787437</v>
      </c>
      <c r="G417" s="8">
        <v>63.469319474479235</v>
      </c>
      <c r="H417" s="8">
        <v>53.999423936621781</v>
      </c>
      <c r="I417" s="8">
        <v>17.077656961940303</v>
      </c>
      <c r="J417" s="3">
        <f t="shared" si="6"/>
        <v>100.39108644916071</v>
      </c>
    </row>
    <row r="418" spans="1:10" x14ac:dyDescent="0.2">
      <c r="A418" s="7">
        <v>44390.25</v>
      </c>
      <c r="B418" s="8">
        <v>64.367993790939778</v>
      </c>
      <c r="C418" s="8">
        <v>54.337422436226738</v>
      </c>
      <c r="D418" s="8">
        <v>65.342400357422989</v>
      </c>
      <c r="E418" s="8">
        <v>370.03262625312499</v>
      </c>
      <c r="F418" s="8">
        <v>400.02713731883983</v>
      </c>
      <c r="G418" s="8">
        <v>63.493709460223194</v>
      </c>
      <c r="H418" s="8">
        <v>53.999864666177942</v>
      </c>
      <c r="I418" s="8">
        <v>17.16834112345574</v>
      </c>
      <c r="J418" s="3">
        <f t="shared" si="6"/>
        <v>100.3252330029454</v>
      </c>
    </row>
    <row r="419" spans="1:10" x14ac:dyDescent="0.2">
      <c r="A419" s="7">
        <v>44390.291666666664</v>
      </c>
      <c r="B419" s="8">
        <v>64.359673706571996</v>
      </c>
      <c r="C419" s="8">
        <v>56.042655379241154</v>
      </c>
      <c r="D419" s="8">
        <v>65.496924660863712</v>
      </c>
      <c r="E419" s="8">
        <v>369.86527823042422</v>
      </c>
      <c r="F419" s="8">
        <v>399.97908751167432</v>
      </c>
      <c r="G419" s="8">
        <v>64.377186841026145</v>
      </c>
      <c r="H419" s="8">
        <v>53.997360929717686</v>
      </c>
      <c r="I419" s="8">
        <v>17.134199749291188</v>
      </c>
      <c r="J419" s="3">
        <f t="shared" si="6"/>
        <v>101.24034802145265</v>
      </c>
    </row>
    <row r="420" spans="1:10" x14ac:dyDescent="0.2">
      <c r="A420" s="7">
        <v>44390.333333333336</v>
      </c>
      <c r="B420" s="8">
        <v>64.346916853181739</v>
      </c>
      <c r="C420" s="8">
        <v>55.997721343405331</v>
      </c>
      <c r="D420" s="8">
        <v>65.923701590187719</v>
      </c>
      <c r="E420" s="8">
        <v>370.02042750485009</v>
      </c>
      <c r="F420" s="8">
        <v>399.99310263226545</v>
      </c>
      <c r="G420" s="8">
        <v>64.770610016242529</v>
      </c>
      <c r="H420" s="8">
        <v>54.000296706749602</v>
      </c>
      <c r="I420" s="8">
        <v>17.324742028636585</v>
      </c>
      <c r="J420" s="3">
        <f t="shared" si="6"/>
        <v>101.44616469435553</v>
      </c>
    </row>
    <row r="421" spans="1:10" x14ac:dyDescent="0.2">
      <c r="A421" s="7">
        <v>44390.375</v>
      </c>
      <c r="B421" s="8">
        <v>64.338509213621222</v>
      </c>
      <c r="C421" s="8">
        <v>55.961357488418386</v>
      </c>
      <c r="D421" s="8">
        <v>66.142350535790712</v>
      </c>
      <c r="E421" s="8">
        <v>369.8877502106314</v>
      </c>
      <c r="F421" s="8">
        <v>400.02558633943789</v>
      </c>
      <c r="G421" s="8">
        <v>65.684917564598763</v>
      </c>
      <c r="H421" s="8">
        <v>54.007938982215435</v>
      </c>
      <c r="I421" s="8">
        <v>17.50789653848387</v>
      </c>
      <c r="J421" s="3">
        <f t="shared" si="6"/>
        <v>102.18496000833034</v>
      </c>
    </row>
    <row r="422" spans="1:10" x14ac:dyDescent="0.2">
      <c r="A422" s="7">
        <v>44390.416666666664</v>
      </c>
      <c r="B422" s="8">
        <v>64.285841913430588</v>
      </c>
      <c r="C422" s="8">
        <v>56.001893451009998</v>
      </c>
      <c r="D422" s="8">
        <v>65.266896055435225</v>
      </c>
      <c r="E422" s="8">
        <v>370.0339507594918</v>
      </c>
      <c r="F422" s="8">
        <v>400.92202837203268</v>
      </c>
      <c r="G422" s="8">
        <v>65.888609259153824</v>
      </c>
      <c r="H422" s="8">
        <v>53.999887202083869</v>
      </c>
      <c r="I422" s="8">
        <v>17.350062999017666</v>
      </c>
      <c r="J422" s="3">
        <f t="shared" si="6"/>
        <v>102.53843346222003</v>
      </c>
    </row>
    <row r="423" spans="1:10" x14ac:dyDescent="0.2">
      <c r="A423" s="7">
        <v>44390.458333333336</v>
      </c>
      <c r="B423" s="8">
        <v>64.327209563626397</v>
      </c>
      <c r="C423" s="8">
        <v>54.336605749132126</v>
      </c>
      <c r="D423" s="8">
        <v>65.496077171335955</v>
      </c>
      <c r="E423" s="8">
        <v>370.04795996031737</v>
      </c>
      <c r="F423" s="8">
        <v>404.27138610679737</v>
      </c>
      <c r="G423" s="8">
        <v>64.530506257709675</v>
      </c>
      <c r="H423" s="8">
        <v>54.004155750547085</v>
      </c>
      <c r="I423" s="8">
        <v>17.966788678318288</v>
      </c>
      <c r="J423" s="3">
        <f t="shared" si="6"/>
        <v>100.56787332993846</v>
      </c>
    </row>
    <row r="424" spans="1:10" x14ac:dyDescent="0.2">
      <c r="A424" s="7">
        <v>44390.5</v>
      </c>
      <c r="B424" s="8">
        <v>64.33739978525719</v>
      </c>
      <c r="C424" s="8">
        <v>55.12759269582407</v>
      </c>
      <c r="D424" s="8">
        <v>66.01759726319122</v>
      </c>
      <c r="E424" s="8">
        <v>369.91174333116027</v>
      </c>
      <c r="F424" s="8">
        <v>404.99264802377195</v>
      </c>
      <c r="G424" s="8">
        <v>64.495853430525372</v>
      </c>
      <c r="H424" s="8">
        <v>54.001035601784693</v>
      </c>
      <c r="I424" s="8">
        <v>17.318196060884908</v>
      </c>
      <c r="J424" s="3">
        <f t="shared" si="6"/>
        <v>101.17869297142516</v>
      </c>
    </row>
    <row r="425" spans="1:10" x14ac:dyDescent="0.2">
      <c r="A425" s="7">
        <v>44390.541666666664</v>
      </c>
      <c r="B425" s="8">
        <v>64.253491589413073</v>
      </c>
      <c r="C425" s="8">
        <v>56.002169911897639</v>
      </c>
      <c r="D425" s="8">
        <v>66.058067468490691</v>
      </c>
      <c r="E425" s="8">
        <v>370.05157934628375</v>
      </c>
      <c r="F425" s="8">
        <v>405.04545888310662</v>
      </c>
      <c r="G425" s="8">
        <v>64.118045354433491</v>
      </c>
      <c r="H425" s="8">
        <v>53.677693087140185</v>
      </c>
      <c r="I425" s="8">
        <v>17.723085028055017</v>
      </c>
      <c r="J425" s="3">
        <f t="shared" si="6"/>
        <v>100.07265341351865</v>
      </c>
    </row>
    <row r="426" spans="1:10" x14ac:dyDescent="0.2">
      <c r="A426" s="7">
        <v>44390.583333333336</v>
      </c>
      <c r="B426" s="8">
        <v>64.32606920941484</v>
      </c>
      <c r="C426" s="8">
        <v>55.063533300148329</v>
      </c>
      <c r="D426" s="8">
        <v>65.225390111532633</v>
      </c>
      <c r="E426" s="8">
        <v>370.17487139414607</v>
      </c>
      <c r="F426" s="8">
        <v>405.02613611588902</v>
      </c>
      <c r="G426" s="8">
        <v>63.983831456420688</v>
      </c>
      <c r="H426" s="8">
        <v>53.50265115278107</v>
      </c>
      <c r="I426" s="8">
        <v>18.272400230182271</v>
      </c>
      <c r="J426" s="3">
        <f t="shared" si="6"/>
        <v>99.214082379019487</v>
      </c>
    </row>
    <row r="427" spans="1:10" x14ac:dyDescent="0.2">
      <c r="A427" s="7">
        <v>44390.625</v>
      </c>
      <c r="B427" s="8">
        <v>64.423714370389078</v>
      </c>
      <c r="C427" s="8">
        <v>55.365821497926163</v>
      </c>
      <c r="D427" s="8">
        <v>65.372058221297635</v>
      </c>
      <c r="E427" s="8">
        <v>370.02719037955887</v>
      </c>
      <c r="F427" s="8">
        <v>405.02909916644592</v>
      </c>
      <c r="G427" s="8">
        <v>63.968923826624099</v>
      </c>
      <c r="H427" s="8">
        <v>53.505384148734628</v>
      </c>
      <c r="I427" s="8">
        <v>18.172556667404667</v>
      </c>
      <c r="J427" s="3">
        <f t="shared" si="6"/>
        <v>99.301751307954063</v>
      </c>
    </row>
    <row r="428" spans="1:10" x14ac:dyDescent="0.2">
      <c r="A428" s="7">
        <v>44390.666666666664</v>
      </c>
      <c r="B428" s="8">
        <v>64.357599272458387</v>
      </c>
      <c r="C428" s="8">
        <v>55.863887305859677</v>
      </c>
      <c r="D428" s="8">
        <v>65.36252858528961</v>
      </c>
      <c r="E428" s="8">
        <v>370.11776926392702</v>
      </c>
      <c r="F428" s="8">
        <v>404.9831634037036</v>
      </c>
      <c r="G428" s="8">
        <v>63.988689125540049</v>
      </c>
      <c r="H428" s="8">
        <v>53.500086700502081</v>
      </c>
      <c r="I428" s="8">
        <v>18.17592392611969</v>
      </c>
      <c r="J428" s="3">
        <f t="shared" si="6"/>
        <v>99.312851899922435</v>
      </c>
    </row>
    <row r="429" spans="1:10" x14ac:dyDescent="0.2">
      <c r="A429" s="7">
        <v>44390.708333333336</v>
      </c>
      <c r="B429" s="8">
        <v>64.433689812023616</v>
      </c>
      <c r="C429" s="8">
        <v>55.208652107946548</v>
      </c>
      <c r="D429" s="8">
        <v>65.466960443842524</v>
      </c>
      <c r="E429" s="8">
        <v>370.04674084473658</v>
      </c>
      <c r="F429" s="8">
        <v>405.01790667480037</v>
      </c>
      <c r="G429" s="8">
        <v>64.115299717321918</v>
      </c>
      <c r="H429" s="8">
        <v>53.500856512708708</v>
      </c>
      <c r="I429" s="8">
        <v>18.004033380443289</v>
      </c>
      <c r="J429" s="3">
        <f t="shared" si="6"/>
        <v>99.612122849587337</v>
      </c>
    </row>
    <row r="430" spans="1:10" x14ac:dyDescent="0.2">
      <c r="A430" s="7">
        <v>44390.75</v>
      </c>
      <c r="B430" s="8">
        <v>64.267573569902211</v>
      </c>
      <c r="C430" s="8">
        <v>55.954314668446926</v>
      </c>
      <c r="D430" s="8">
        <v>65.639260346935572</v>
      </c>
      <c r="E430" s="8">
        <v>370.05863847789379</v>
      </c>
      <c r="F430" s="8">
        <v>404.98877578394615</v>
      </c>
      <c r="G430" s="8">
        <v>64.953659001399075</v>
      </c>
      <c r="H430" s="8">
        <v>53.84440798690683</v>
      </c>
      <c r="I430" s="8">
        <v>18.093938927394273</v>
      </c>
      <c r="J430" s="3">
        <f t="shared" si="6"/>
        <v>100.70412806091163</v>
      </c>
    </row>
    <row r="431" spans="1:10" x14ac:dyDescent="0.2">
      <c r="A431" s="7">
        <v>44390.791666666664</v>
      </c>
      <c r="B431" s="8">
        <v>64.412609218028336</v>
      </c>
      <c r="C431" s="8">
        <v>55.990443160348192</v>
      </c>
      <c r="D431" s="8">
        <v>65.385691415722675</v>
      </c>
      <c r="E431" s="8">
        <v>369.9738050526401</v>
      </c>
      <c r="F431" s="8">
        <v>405.0148185736449</v>
      </c>
      <c r="G431" s="8">
        <v>65.018105749124416</v>
      </c>
      <c r="H431" s="8">
        <v>54.171443352916654</v>
      </c>
      <c r="I431" s="8">
        <v>17.737923837664308</v>
      </c>
      <c r="J431" s="3">
        <f t="shared" si="6"/>
        <v>101.45162526437676</v>
      </c>
    </row>
    <row r="432" spans="1:10" x14ac:dyDescent="0.2">
      <c r="A432" s="7">
        <v>44390.833333333336</v>
      </c>
      <c r="B432" s="8">
        <v>64.409235409446438</v>
      </c>
      <c r="C432" s="8">
        <v>55.584282872475498</v>
      </c>
      <c r="D432" s="8">
        <v>64.530471686116698</v>
      </c>
      <c r="E432" s="8">
        <v>369.98141968774286</v>
      </c>
      <c r="F432" s="8">
        <v>405.02521445596705</v>
      </c>
      <c r="G432" s="8">
        <v>65.219316364273951</v>
      </c>
      <c r="H432" s="8">
        <v>55.99478542882369</v>
      </c>
      <c r="I432" s="8">
        <v>17.804478181352387</v>
      </c>
      <c r="J432" s="3">
        <f t="shared" si="6"/>
        <v>103.40962361174525</v>
      </c>
    </row>
    <row r="433" spans="1:10" x14ac:dyDescent="0.2">
      <c r="A433" s="7">
        <v>44390.875</v>
      </c>
      <c r="B433" s="8">
        <v>64.384679310636855</v>
      </c>
      <c r="C433" s="8">
        <v>54.652976815024694</v>
      </c>
      <c r="D433" s="8">
        <v>63.708125714191119</v>
      </c>
      <c r="E433" s="8">
        <v>370.09674892967035</v>
      </c>
      <c r="F433" s="8">
        <v>405.011961377484</v>
      </c>
      <c r="G433" s="8">
        <v>66.320480940799456</v>
      </c>
      <c r="H433" s="8">
        <v>55.997780462466842</v>
      </c>
      <c r="I433" s="8">
        <v>18.97106411170504</v>
      </c>
      <c r="J433" s="3">
        <f t="shared" si="6"/>
        <v>103.34719729156126</v>
      </c>
    </row>
    <row r="434" spans="1:10" x14ac:dyDescent="0.2">
      <c r="A434" s="7">
        <v>44390.916666666664</v>
      </c>
      <c r="B434" s="8">
        <v>64.281125584955305</v>
      </c>
      <c r="C434" s="8">
        <v>56.003449412715383</v>
      </c>
      <c r="D434" s="8">
        <v>64.756874080828737</v>
      </c>
      <c r="E434" s="8">
        <v>370.0246758094562</v>
      </c>
      <c r="F434" s="8">
        <v>404.99827315998652</v>
      </c>
      <c r="G434" s="8">
        <v>66.324524763369453</v>
      </c>
      <c r="H434" s="8">
        <v>55.931062371340829</v>
      </c>
      <c r="I434" s="8">
        <v>16.5586388916842</v>
      </c>
      <c r="J434" s="3">
        <f t="shared" si="6"/>
        <v>105.69694824302609</v>
      </c>
    </row>
    <row r="435" spans="1:10" x14ac:dyDescent="0.2">
      <c r="A435" s="7">
        <v>44390.958333333336</v>
      </c>
      <c r="B435" s="8">
        <v>64.371926013683265</v>
      </c>
      <c r="C435" s="8">
        <v>56.024173403056594</v>
      </c>
      <c r="D435" s="8">
        <v>64.415270151322474</v>
      </c>
      <c r="E435" s="8">
        <v>369.84797618824587</v>
      </c>
      <c r="F435" s="8">
        <v>404.99141435860383</v>
      </c>
      <c r="G435" s="8">
        <v>63.167204675680324</v>
      </c>
      <c r="H435" s="8">
        <v>55.062504437134855</v>
      </c>
      <c r="I435" s="8">
        <v>16.539112870632678</v>
      </c>
      <c r="J435" s="3">
        <f t="shared" si="6"/>
        <v>101.69059624218251</v>
      </c>
    </row>
    <row r="436" spans="1:10" x14ac:dyDescent="0.2">
      <c r="A436" s="7">
        <v>44391</v>
      </c>
      <c r="B436" s="8">
        <v>64.407638854196392</v>
      </c>
      <c r="C436" s="8">
        <v>55.719363028549864</v>
      </c>
      <c r="D436" s="8">
        <v>64.077252703245975</v>
      </c>
      <c r="E436" s="8">
        <v>369.98203940652985</v>
      </c>
      <c r="F436" s="8">
        <v>405.02181673930738</v>
      </c>
      <c r="G436" s="8">
        <v>62.713395119881831</v>
      </c>
      <c r="H436" s="8">
        <v>54.997564931491212</v>
      </c>
      <c r="I436" s="8">
        <v>16.786320740216023</v>
      </c>
      <c r="J436" s="3">
        <f t="shared" si="6"/>
        <v>100.92463931115701</v>
      </c>
    </row>
    <row r="437" spans="1:10" x14ac:dyDescent="0.2">
      <c r="A437" s="7">
        <v>44391.041666666664</v>
      </c>
      <c r="B437" s="8">
        <v>64.385550445657174</v>
      </c>
      <c r="C437" s="8">
        <v>55.972375997640889</v>
      </c>
      <c r="D437" s="8">
        <v>64.052167641867243</v>
      </c>
      <c r="E437" s="8">
        <v>370.11818757247102</v>
      </c>
      <c r="F437" s="8">
        <v>405.00760676579512</v>
      </c>
      <c r="G437" s="8">
        <v>64.19083779087957</v>
      </c>
      <c r="H437" s="8">
        <v>52.166536236001974</v>
      </c>
      <c r="I437" s="8">
        <v>16.867936429339849</v>
      </c>
      <c r="J437" s="3">
        <f t="shared" si="6"/>
        <v>99.489437597541695</v>
      </c>
    </row>
    <row r="438" spans="1:10" x14ac:dyDescent="0.2">
      <c r="A438" s="7">
        <v>44391.083333333336</v>
      </c>
      <c r="B438" s="8">
        <v>64.348399467910141</v>
      </c>
      <c r="C438" s="8">
        <v>56.02576902574053</v>
      </c>
      <c r="D438" s="8">
        <v>64.232601749110984</v>
      </c>
      <c r="E438" s="8">
        <v>369.90076545353486</v>
      </c>
      <c r="F438" s="8">
        <v>405.01366886804965</v>
      </c>
      <c r="G438" s="8">
        <v>66.342026210222031</v>
      </c>
      <c r="H438" s="8">
        <v>50.992212397307128</v>
      </c>
      <c r="I438" s="8">
        <v>17.035034693118131</v>
      </c>
      <c r="J438" s="3">
        <f t="shared" si="6"/>
        <v>100.29920391441102</v>
      </c>
    </row>
    <row r="439" spans="1:10" x14ac:dyDescent="0.2">
      <c r="A439" s="7">
        <v>44391.125</v>
      </c>
      <c r="B439" s="8">
        <v>64.360688682992119</v>
      </c>
      <c r="C439" s="8">
        <v>55.938361970022171</v>
      </c>
      <c r="D439" s="8">
        <v>64.24945803336135</v>
      </c>
      <c r="E439" s="8">
        <v>370.19231508696231</v>
      </c>
      <c r="F439" s="8">
        <v>404.98984723690614</v>
      </c>
      <c r="G439" s="8">
        <v>67.206566028079862</v>
      </c>
      <c r="H439" s="8">
        <v>51.368219625504054</v>
      </c>
      <c r="I439" s="8">
        <v>17.021340969972517</v>
      </c>
      <c r="J439" s="3">
        <f t="shared" si="6"/>
        <v>101.5534446836114</v>
      </c>
    </row>
    <row r="440" spans="1:10" x14ac:dyDescent="0.2">
      <c r="A440" s="7">
        <v>44391.166666666664</v>
      </c>
      <c r="B440" s="8">
        <v>64.381938557432136</v>
      </c>
      <c r="C440" s="8">
        <v>55.978261390810445</v>
      </c>
      <c r="D440" s="8">
        <v>64.658622064328355</v>
      </c>
      <c r="E440" s="8">
        <v>370.04011107033949</v>
      </c>
      <c r="F440" s="8">
        <v>404.98617275520252</v>
      </c>
      <c r="G440" s="8">
        <v>67.389698841365757</v>
      </c>
      <c r="H440" s="8">
        <v>52.267422618777282</v>
      </c>
      <c r="I440" s="8">
        <v>17.090825702213682</v>
      </c>
      <c r="J440" s="3">
        <f t="shared" si="6"/>
        <v>102.56629575792935</v>
      </c>
    </row>
    <row r="441" spans="1:10" x14ac:dyDescent="0.2">
      <c r="A441" s="7">
        <v>44391.208333333336</v>
      </c>
      <c r="B441" s="8">
        <v>64.386152137594053</v>
      </c>
      <c r="C441" s="8">
        <v>55.995251455383404</v>
      </c>
      <c r="D441" s="8">
        <v>64.998329097863177</v>
      </c>
      <c r="E441" s="8">
        <v>369.98620626678132</v>
      </c>
      <c r="F441" s="8">
        <v>404.96974215183798</v>
      </c>
      <c r="G441" s="8">
        <v>67.386783517198737</v>
      </c>
      <c r="H441" s="8">
        <v>52.799171420156362</v>
      </c>
      <c r="I441" s="8">
        <v>16.986631898888994</v>
      </c>
      <c r="J441" s="3">
        <f t="shared" si="6"/>
        <v>103.1993230384661</v>
      </c>
    </row>
    <row r="442" spans="1:10" x14ac:dyDescent="0.2">
      <c r="A442" s="7">
        <v>44391.25</v>
      </c>
      <c r="B442" s="8">
        <v>64.323564343433588</v>
      </c>
      <c r="C442" s="8">
        <v>55.987995191807585</v>
      </c>
      <c r="D442" s="8">
        <v>64.504595865773467</v>
      </c>
      <c r="E442" s="8">
        <v>370.16528483057056</v>
      </c>
      <c r="F442" s="8">
        <v>405.02449967870297</v>
      </c>
      <c r="G442" s="8">
        <v>67.382582935693947</v>
      </c>
      <c r="H442" s="8">
        <v>52.998882680241984</v>
      </c>
      <c r="I442" s="8">
        <v>16.900624646955482</v>
      </c>
      <c r="J442" s="3">
        <f t="shared" si="6"/>
        <v>103.48084096898044</v>
      </c>
    </row>
    <row r="443" spans="1:10" x14ac:dyDescent="0.2">
      <c r="A443" s="7">
        <v>44391.291666666664</v>
      </c>
      <c r="B443" s="8">
        <v>64.333790735497701</v>
      </c>
      <c r="C443" s="8">
        <v>56.023370390534339</v>
      </c>
      <c r="D443" s="8">
        <v>64.862158614047871</v>
      </c>
      <c r="E443" s="8">
        <v>369.8800838859035</v>
      </c>
      <c r="F443" s="8">
        <v>405.026078950684</v>
      </c>
      <c r="G443" s="8">
        <v>67.386582877400315</v>
      </c>
      <c r="H443" s="8">
        <v>53.001669926632992</v>
      </c>
      <c r="I443" s="8">
        <v>16.976669551286992</v>
      </c>
      <c r="J443" s="3">
        <f t="shared" si="6"/>
        <v>103.41158325274631</v>
      </c>
    </row>
    <row r="444" spans="1:10" x14ac:dyDescent="0.2">
      <c r="A444" s="7">
        <v>44391.333333333336</v>
      </c>
      <c r="B444" s="8">
        <v>64.420381454560129</v>
      </c>
      <c r="C444" s="8">
        <v>55.987411909426932</v>
      </c>
      <c r="D444" s="8">
        <v>65.316838804812164</v>
      </c>
      <c r="E444" s="8">
        <v>370.01706067967382</v>
      </c>
      <c r="F444" s="8">
        <v>405.48255696710044</v>
      </c>
      <c r="G444" s="8">
        <v>67.363377842954108</v>
      </c>
      <c r="H444" s="8">
        <v>53.002988666376559</v>
      </c>
      <c r="I444" s="8">
        <v>17.180917747328003</v>
      </c>
      <c r="J444" s="3">
        <f t="shared" si="6"/>
        <v>103.18544876200266</v>
      </c>
    </row>
    <row r="445" spans="1:10" x14ac:dyDescent="0.2">
      <c r="A445" s="7">
        <v>44391.375</v>
      </c>
      <c r="B445" s="8">
        <v>64.365318986976305</v>
      </c>
      <c r="C445" s="8">
        <v>55.602852799428817</v>
      </c>
      <c r="D445" s="8">
        <v>64.963418560033375</v>
      </c>
      <c r="E445" s="8">
        <v>369.98564386917019</v>
      </c>
      <c r="F445" s="8">
        <v>407.58923513597824</v>
      </c>
      <c r="G445" s="8">
        <v>67.392379497546898</v>
      </c>
      <c r="H445" s="8">
        <v>52.996152062772779</v>
      </c>
      <c r="I445" s="8">
        <v>17.303117195439732</v>
      </c>
      <c r="J445" s="3">
        <f t="shared" si="6"/>
        <v>103.08541436487994</v>
      </c>
    </row>
    <row r="446" spans="1:10" x14ac:dyDescent="0.2">
      <c r="A446" s="7">
        <v>44391.416666666664</v>
      </c>
      <c r="B446" s="8">
        <v>64.209772711662765</v>
      </c>
      <c r="C446" s="8">
        <v>55.966814083312443</v>
      </c>
      <c r="D446" s="8">
        <v>65.197869669562621</v>
      </c>
      <c r="E446" s="8">
        <v>370.10984231523963</v>
      </c>
      <c r="F446" s="8">
        <v>408.05094100448719</v>
      </c>
      <c r="G446" s="8">
        <v>66.516483592529681</v>
      </c>
      <c r="H446" s="8">
        <v>53.000204475166619</v>
      </c>
      <c r="I446" s="8">
        <v>17.258198085145374</v>
      </c>
      <c r="J446" s="3">
        <f t="shared" si="6"/>
        <v>102.25848998255091</v>
      </c>
    </row>
    <row r="447" spans="1:10" x14ac:dyDescent="0.2">
      <c r="A447" s="7">
        <v>44391.458333333336</v>
      </c>
      <c r="B447" s="8">
        <v>64.350354678536291</v>
      </c>
      <c r="C447" s="8">
        <v>55.991096986233075</v>
      </c>
      <c r="D447" s="8">
        <v>64.668473582874384</v>
      </c>
      <c r="E447" s="8">
        <v>369.95280191151789</v>
      </c>
      <c r="F447" s="8">
        <v>407.97928511158125</v>
      </c>
      <c r="G447" s="8">
        <v>65.478441553684206</v>
      </c>
      <c r="H447" s="8">
        <v>52.996174598473445</v>
      </c>
      <c r="I447" s="8">
        <v>17.553362033944506</v>
      </c>
      <c r="J447" s="3">
        <f t="shared" si="6"/>
        <v>100.92125411821314</v>
      </c>
    </row>
    <row r="448" spans="1:10" x14ac:dyDescent="0.2">
      <c r="A448" s="7">
        <v>44391.5</v>
      </c>
      <c r="B448" s="8">
        <v>64.325538621858954</v>
      </c>
      <c r="C448" s="8">
        <v>54.081966799213745</v>
      </c>
      <c r="D448" s="8">
        <v>64.490157002874113</v>
      </c>
      <c r="E448" s="8">
        <v>370.05262324873991</v>
      </c>
      <c r="F448" s="8">
        <v>407.95286018607584</v>
      </c>
      <c r="G448" s="8">
        <v>64.807539583527983</v>
      </c>
      <c r="H448" s="8">
        <v>53.007966573548977</v>
      </c>
      <c r="I448" s="8">
        <v>17.20375831045807</v>
      </c>
      <c r="J448" s="3">
        <f t="shared" si="6"/>
        <v>100.61174784661888</v>
      </c>
    </row>
    <row r="449" spans="1:10" x14ac:dyDescent="0.2">
      <c r="A449" s="7">
        <v>44391.541666666664</v>
      </c>
      <c r="B449" s="8">
        <v>64.327738979759999</v>
      </c>
      <c r="C449" s="8">
        <v>55.825628836808349</v>
      </c>
      <c r="D449" s="8">
        <v>64.508279044401263</v>
      </c>
      <c r="E449" s="8">
        <v>369.92107595321761</v>
      </c>
      <c r="F449" s="8">
        <v>407.97860178607891</v>
      </c>
      <c r="G449" s="8">
        <v>63.325325664345293</v>
      </c>
      <c r="H449" s="8">
        <v>52.998329446167709</v>
      </c>
      <c r="I449" s="8">
        <v>17.840607438947249</v>
      </c>
      <c r="J449" s="3">
        <f t="shared" si="6"/>
        <v>98.483047671565757</v>
      </c>
    </row>
    <row r="450" spans="1:10" x14ac:dyDescent="0.2">
      <c r="A450" s="7">
        <v>44391.583333333336</v>
      </c>
      <c r="B450" s="8">
        <v>61.212412616676559</v>
      </c>
      <c r="C450" s="8">
        <v>54.677414534297959</v>
      </c>
      <c r="D450" s="8">
        <v>64.477479283203053</v>
      </c>
      <c r="E450" s="8">
        <v>369.99049517083705</v>
      </c>
      <c r="F450" s="8">
        <v>407.99670161962507</v>
      </c>
      <c r="G450" s="8">
        <v>62.375886543013671</v>
      </c>
      <c r="H450" s="8">
        <v>53.001421207542123</v>
      </c>
      <c r="I450" s="8">
        <v>18.218228817389488</v>
      </c>
      <c r="J450" s="3">
        <f t="shared" si="6"/>
        <v>97.159078933166299</v>
      </c>
    </row>
    <row r="451" spans="1:10" x14ac:dyDescent="0.2">
      <c r="A451" s="7">
        <v>44391.625</v>
      </c>
      <c r="B451" s="8">
        <v>64.052670381614902</v>
      </c>
      <c r="C451" s="8">
        <v>55.120835145318999</v>
      </c>
      <c r="D451" s="8">
        <v>64.440037156477317</v>
      </c>
      <c r="E451" s="8">
        <v>369.8576494336827</v>
      </c>
      <c r="F451" s="8">
        <v>407.96981285601584</v>
      </c>
      <c r="G451" s="8">
        <v>63.7701798009995</v>
      </c>
      <c r="H451" s="8">
        <v>53.011189430786843</v>
      </c>
      <c r="I451" s="8">
        <v>18.226377321246943</v>
      </c>
      <c r="J451" s="3">
        <f t="shared" si="6"/>
        <v>98.5549919105394</v>
      </c>
    </row>
    <row r="452" spans="1:10" x14ac:dyDescent="0.2">
      <c r="A452" s="7">
        <v>44391.666666666664</v>
      </c>
      <c r="B452" s="8">
        <v>64.062333391008593</v>
      </c>
      <c r="C452" s="8">
        <v>55.128145274848926</v>
      </c>
      <c r="D452" s="8">
        <v>64.909051600194303</v>
      </c>
      <c r="E452" s="8">
        <v>370.07744146822773</v>
      </c>
      <c r="F452" s="8">
        <v>386.32150880209701</v>
      </c>
      <c r="G452" s="8">
        <v>64.492599295111106</v>
      </c>
      <c r="H452" s="8">
        <v>52.998592977173018</v>
      </c>
      <c r="I452" s="8">
        <v>18.046855998210013</v>
      </c>
      <c r="J452" s="3">
        <f t="shared" si="6"/>
        <v>99.444336274074118</v>
      </c>
    </row>
    <row r="453" spans="1:10" x14ac:dyDescent="0.2">
      <c r="A453" s="7">
        <v>44391.708333333336</v>
      </c>
      <c r="B453" s="8">
        <v>64.065107113612612</v>
      </c>
      <c r="C453" s="8">
        <v>55.956625146567468</v>
      </c>
      <c r="D453" s="8">
        <v>64.554416306860176</v>
      </c>
      <c r="E453" s="8">
        <v>369.89712191712044</v>
      </c>
      <c r="F453" s="8">
        <v>391.76631843054577</v>
      </c>
      <c r="G453" s="8">
        <v>62.993361369716631</v>
      </c>
      <c r="H453" s="8">
        <v>53.002447195334277</v>
      </c>
      <c r="I453" s="8">
        <v>17.890479623318818</v>
      </c>
      <c r="J453" s="3">
        <f t="shared" ref="J453:J516" si="7">G453+H453-I453</f>
        <v>98.105328941732097</v>
      </c>
    </row>
    <row r="454" spans="1:10" x14ac:dyDescent="0.2">
      <c r="A454" s="7">
        <v>44391.75</v>
      </c>
      <c r="B454" s="8">
        <v>63.972267963869086</v>
      </c>
      <c r="C454" s="8">
        <v>55.991085113735188</v>
      </c>
      <c r="D454" s="8">
        <v>64.215234904144111</v>
      </c>
      <c r="E454" s="8">
        <v>369.87045778648309</v>
      </c>
      <c r="F454" s="8">
        <v>396.15983272058736</v>
      </c>
      <c r="G454" s="8">
        <v>63.303268100513797</v>
      </c>
      <c r="H454" s="8">
        <v>52.998280420073314</v>
      </c>
      <c r="I454" s="8">
        <v>17.226505543247299</v>
      </c>
      <c r="J454" s="3">
        <f t="shared" si="7"/>
        <v>99.07504297733982</v>
      </c>
    </row>
    <row r="455" spans="1:10" x14ac:dyDescent="0.2">
      <c r="A455" s="7">
        <v>44391.791666666664</v>
      </c>
      <c r="B455" s="8">
        <v>64.007539616839978</v>
      </c>
      <c r="C455" s="8">
        <v>54.206592499898626</v>
      </c>
      <c r="D455" s="8">
        <v>64.135895578089787</v>
      </c>
      <c r="E455" s="8">
        <v>370.01704697088235</v>
      </c>
      <c r="F455" s="8">
        <v>403.05911388440728</v>
      </c>
      <c r="G455" s="8">
        <v>63.346646083683879</v>
      </c>
      <c r="H455" s="8">
        <v>52.999669255282335</v>
      </c>
      <c r="I455" s="8">
        <v>17.010273761807678</v>
      </c>
      <c r="J455" s="3">
        <f t="shared" si="7"/>
        <v>99.336041577158525</v>
      </c>
    </row>
    <row r="456" spans="1:10" x14ac:dyDescent="0.2">
      <c r="A456" s="7">
        <v>44391.833333333336</v>
      </c>
      <c r="B456" s="8">
        <v>64.037160998195105</v>
      </c>
      <c r="C456" s="8">
        <v>55.615919278848125</v>
      </c>
      <c r="D456" s="8">
        <v>62.387267092427422</v>
      </c>
      <c r="E456" s="8">
        <v>370.09950512369318</v>
      </c>
      <c r="F456" s="8">
        <v>405.13326036290044</v>
      </c>
      <c r="G456" s="8">
        <v>63.293741681929809</v>
      </c>
      <c r="H456" s="8">
        <v>52.99123013933702</v>
      </c>
      <c r="I456" s="8">
        <v>18.027728221284988</v>
      </c>
      <c r="J456" s="3">
        <f t="shared" si="7"/>
        <v>98.257243599981834</v>
      </c>
    </row>
    <row r="457" spans="1:10" x14ac:dyDescent="0.2">
      <c r="A457" s="7">
        <v>44391.875</v>
      </c>
      <c r="B457" s="8">
        <v>64.040581137168715</v>
      </c>
      <c r="C457" s="8">
        <v>54.715000369184644</v>
      </c>
      <c r="D457" s="8">
        <v>63.392758460912738</v>
      </c>
      <c r="E457" s="8">
        <v>370.03514937122236</v>
      </c>
      <c r="F457" s="8">
        <v>406.76732968542274</v>
      </c>
      <c r="G457" s="8">
        <v>64.981665613853224</v>
      </c>
      <c r="H457" s="8">
        <v>55.927204404562445</v>
      </c>
      <c r="I457" s="8">
        <v>18.123208618775436</v>
      </c>
      <c r="J457" s="3">
        <f t="shared" si="7"/>
        <v>102.78566139964023</v>
      </c>
    </row>
    <row r="458" spans="1:10" x14ac:dyDescent="0.2">
      <c r="A458" s="7">
        <v>44391.916666666664</v>
      </c>
      <c r="B458" s="8">
        <v>63.974895410825006</v>
      </c>
      <c r="C458" s="8">
        <v>55.384595096068239</v>
      </c>
      <c r="D458" s="8">
        <v>62.171961488691949</v>
      </c>
      <c r="E458" s="8">
        <v>369.9561545382453</v>
      </c>
      <c r="F458" s="8">
        <v>407.6599689605813</v>
      </c>
      <c r="G458" s="8">
        <v>64.736222462099292</v>
      </c>
      <c r="H458" s="8">
        <v>55.92459430134317</v>
      </c>
      <c r="I458" s="8">
        <v>18.211479054511422</v>
      </c>
      <c r="J458" s="3">
        <f t="shared" si="7"/>
        <v>102.44933770893104</v>
      </c>
    </row>
    <row r="459" spans="1:10" x14ac:dyDescent="0.2">
      <c r="A459" s="7">
        <v>44391.958333333336</v>
      </c>
      <c r="B459" s="8">
        <v>63.960162096614511</v>
      </c>
      <c r="C459" s="8">
        <v>56.011783331319457</v>
      </c>
      <c r="D459" s="8">
        <v>63.42296795262407</v>
      </c>
      <c r="E459" s="8">
        <v>370.04427253021305</v>
      </c>
      <c r="F459" s="8">
        <v>408.02554827323337</v>
      </c>
      <c r="G459" s="8">
        <v>63.041850120556646</v>
      </c>
      <c r="H459" s="8">
        <v>54.849194235812064</v>
      </c>
      <c r="I459" s="8">
        <v>19.212013020302436</v>
      </c>
      <c r="J459" s="3">
        <f t="shared" si="7"/>
        <v>98.679031336066274</v>
      </c>
    </row>
    <row r="460" spans="1:10" x14ac:dyDescent="0.2">
      <c r="A460" s="7">
        <v>44392</v>
      </c>
      <c r="B460" s="8">
        <v>64.06837312902654</v>
      </c>
      <c r="C460" s="8">
        <v>55.988287323054799</v>
      </c>
      <c r="D460" s="8">
        <v>63.568359441530966</v>
      </c>
      <c r="E460" s="8">
        <v>370.1010111501941</v>
      </c>
      <c r="F460" s="8">
        <v>408.00428275916931</v>
      </c>
      <c r="G460" s="8">
        <v>62.513867792600131</v>
      </c>
      <c r="H460" s="8">
        <v>53.321727673414991</v>
      </c>
      <c r="I460" s="8">
        <v>17.096094165300617</v>
      </c>
      <c r="J460" s="3">
        <f t="shared" si="7"/>
        <v>98.739501300714508</v>
      </c>
    </row>
    <row r="461" spans="1:10" x14ac:dyDescent="0.2">
      <c r="A461" s="7">
        <v>44392.041666666664</v>
      </c>
      <c r="B461" s="8">
        <v>64.001073819782206</v>
      </c>
      <c r="C461" s="8">
        <v>56.020326316597021</v>
      </c>
      <c r="D461" s="8">
        <v>64.606108776202021</v>
      </c>
      <c r="E461" s="8">
        <v>369.9464433016858</v>
      </c>
      <c r="F461" s="8">
        <v>408.0387694884248</v>
      </c>
      <c r="G461" s="8">
        <v>62.498749822699097</v>
      </c>
      <c r="H461" s="8">
        <v>52.99315689077703</v>
      </c>
      <c r="I461" s="8">
        <v>15.8967915565949</v>
      </c>
      <c r="J461" s="3">
        <f t="shared" si="7"/>
        <v>99.595115156881221</v>
      </c>
    </row>
    <row r="462" spans="1:10" x14ac:dyDescent="0.2">
      <c r="A462" s="7">
        <v>44392.083333333336</v>
      </c>
      <c r="B462" s="8">
        <v>63.97966424128429</v>
      </c>
      <c r="C462" s="8">
        <v>55.992342654339723</v>
      </c>
      <c r="D462" s="8">
        <v>64.853364775168217</v>
      </c>
      <c r="E462" s="8">
        <v>370.09792534703683</v>
      </c>
      <c r="F462" s="8">
        <v>408.04143092207147</v>
      </c>
      <c r="G462" s="8">
        <v>62.973731340569614</v>
      </c>
      <c r="H462" s="8">
        <v>53.862156750086172</v>
      </c>
      <c r="I462" s="8">
        <v>16.195439788209946</v>
      </c>
      <c r="J462" s="3">
        <f t="shared" si="7"/>
        <v>100.64044830244583</v>
      </c>
    </row>
    <row r="463" spans="1:10" x14ac:dyDescent="0.2">
      <c r="A463" s="7">
        <v>44392.125</v>
      </c>
      <c r="B463" s="8">
        <v>64.013986973306501</v>
      </c>
      <c r="C463" s="8">
        <v>55.99880714712689</v>
      </c>
      <c r="D463" s="8">
        <v>65.048137788483501</v>
      </c>
      <c r="E463" s="8">
        <v>370.027479652772</v>
      </c>
      <c r="F463" s="8">
        <v>407.9983819871</v>
      </c>
      <c r="G463" s="8">
        <v>63.187723614948823</v>
      </c>
      <c r="H463" s="8">
        <v>54.565416452057477</v>
      </c>
      <c r="I463" s="8">
        <v>16.337276929224259</v>
      </c>
      <c r="J463" s="3">
        <f t="shared" si="7"/>
        <v>101.41586313778204</v>
      </c>
    </row>
    <row r="464" spans="1:10" x14ac:dyDescent="0.2">
      <c r="A464" s="7">
        <v>44392.166666666664</v>
      </c>
      <c r="B464" s="8">
        <v>63.992770957723337</v>
      </c>
      <c r="C464" s="8">
        <v>55.877918029695188</v>
      </c>
      <c r="D464" s="8">
        <v>64.466695634166769</v>
      </c>
      <c r="E464" s="8">
        <v>370.00670959288965</v>
      </c>
      <c r="F464" s="8">
        <v>408.02958262130034</v>
      </c>
      <c r="G464" s="8">
        <v>63.758852602286225</v>
      </c>
      <c r="H464" s="8">
        <v>55.523539724248892</v>
      </c>
      <c r="I464" s="8">
        <v>16.579024813420862</v>
      </c>
      <c r="J464" s="3">
        <f t="shared" si="7"/>
        <v>102.70336751311426</v>
      </c>
    </row>
    <row r="465" spans="1:10" x14ac:dyDescent="0.2">
      <c r="A465" s="7">
        <v>44392.208333333336</v>
      </c>
      <c r="B465" s="8">
        <v>64.006298281615713</v>
      </c>
      <c r="C465" s="8">
        <v>55.047038665157046</v>
      </c>
      <c r="D465" s="8">
        <v>64.446511207441674</v>
      </c>
      <c r="E465" s="8">
        <v>369.96650244660458</v>
      </c>
      <c r="F465" s="8">
        <v>408.01099624002484</v>
      </c>
      <c r="G465" s="8">
        <v>64.002256150988387</v>
      </c>
      <c r="H465" s="8">
        <v>56.00273006290228</v>
      </c>
      <c r="I465" s="8">
        <v>16.797908246537684</v>
      </c>
      <c r="J465" s="3">
        <f t="shared" si="7"/>
        <v>103.20707796735299</v>
      </c>
    </row>
    <row r="466" spans="1:10" x14ac:dyDescent="0.2">
      <c r="A466" s="7">
        <v>44392.25</v>
      </c>
      <c r="B466" s="8">
        <v>63.942582051342661</v>
      </c>
      <c r="C466" s="8">
        <v>55.833694674619444</v>
      </c>
      <c r="D466" s="8">
        <v>64.661252248728857</v>
      </c>
      <c r="E466" s="8">
        <v>369.95132838542338</v>
      </c>
      <c r="F466" s="8">
        <v>408.02490073724869</v>
      </c>
      <c r="G466" s="8">
        <v>63.541286934256547</v>
      </c>
      <c r="H466" s="8">
        <v>56.005460824274387</v>
      </c>
      <c r="I466" s="8">
        <v>16.782609944624557</v>
      </c>
      <c r="J466" s="3">
        <f t="shared" si="7"/>
        <v>102.76413781390637</v>
      </c>
    </row>
    <row r="467" spans="1:10" x14ac:dyDescent="0.2">
      <c r="A467" s="7">
        <v>44392.291666666664</v>
      </c>
      <c r="B467" s="8">
        <v>63.860412838068569</v>
      </c>
      <c r="C467" s="8">
        <v>55.926650384368472</v>
      </c>
      <c r="D467" s="8">
        <v>64.932648918638378</v>
      </c>
      <c r="E467" s="8">
        <v>370.08023210556246</v>
      </c>
      <c r="F467" s="8">
        <v>408.02635378876573</v>
      </c>
      <c r="G467" s="8">
        <v>62.734589071292767</v>
      </c>
      <c r="H467" s="8">
        <v>55.307361379338268</v>
      </c>
      <c r="I467" s="8">
        <v>16.865833502420575</v>
      </c>
      <c r="J467" s="3">
        <f t="shared" si="7"/>
        <v>101.17611694821046</v>
      </c>
    </row>
    <row r="468" spans="1:10" x14ac:dyDescent="0.2">
      <c r="A468" s="7">
        <v>44392.333333333336</v>
      </c>
      <c r="B468" s="8">
        <v>64.241021517658723</v>
      </c>
      <c r="C468" s="8">
        <v>55.247935320867484</v>
      </c>
      <c r="D468" s="8">
        <v>65.020039327708076</v>
      </c>
      <c r="E468" s="8">
        <v>370.04698992610884</v>
      </c>
      <c r="F468" s="8">
        <v>407.97158776258505</v>
      </c>
      <c r="G468" s="8">
        <v>62.725886923703399</v>
      </c>
      <c r="H468" s="8">
        <v>54.998788874929176</v>
      </c>
      <c r="I468" s="8">
        <v>17.076370072326849</v>
      </c>
      <c r="J468" s="3">
        <f t="shared" si="7"/>
        <v>100.64830572630572</v>
      </c>
    </row>
    <row r="469" spans="1:10" x14ac:dyDescent="0.2">
      <c r="A469" s="7">
        <v>44392.375</v>
      </c>
      <c r="B469" s="8">
        <v>50.736642144317017</v>
      </c>
      <c r="C469" s="8">
        <v>55.977700675858955</v>
      </c>
      <c r="D469" s="8">
        <v>65.232057916462949</v>
      </c>
      <c r="E469" s="8">
        <v>369.99997304632291</v>
      </c>
      <c r="F469" s="8">
        <v>407.95313249216946</v>
      </c>
      <c r="G469" s="8">
        <v>64.645786524288525</v>
      </c>
      <c r="H469" s="8">
        <v>55.001830244009291</v>
      </c>
      <c r="I469" s="8">
        <v>17.138772724928259</v>
      </c>
      <c r="J469" s="3">
        <f t="shared" si="7"/>
        <v>102.50884404336955</v>
      </c>
    </row>
    <row r="470" spans="1:10" x14ac:dyDescent="0.2">
      <c r="A470" s="7">
        <v>44392.416666666664</v>
      </c>
      <c r="B470" s="8">
        <v>65.22222922245561</v>
      </c>
      <c r="C470" s="8">
        <v>55.981470000010773</v>
      </c>
      <c r="D470" s="8">
        <v>65.320051209360017</v>
      </c>
      <c r="E470" s="8">
        <v>369.93375159517166</v>
      </c>
      <c r="F470" s="8">
        <v>408.00660089462247</v>
      </c>
      <c r="G470" s="8">
        <v>64.960912312374859</v>
      </c>
      <c r="H470" s="8">
        <v>55.006133090572405</v>
      </c>
      <c r="I470" s="8">
        <v>17.215465549881031</v>
      </c>
      <c r="J470" s="3">
        <f t="shared" si="7"/>
        <v>102.75157985306623</v>
      </c>
    </row>
    <row r="471" spans="1:10" x14ac:dyDescent="0.2">
      <c r="A471" s="7">
        <v>44392.458333333336</v>
      </c>
      <c r="B471" s="8">
        <v>65.010704795201079</v>
      </c>
      <c r="C471" s="8">
        <v>55.728037143888585</v>
      </c>
      <c r="D471" s="8">
        <v>65.223354258455984</v>
      </c>
      <c r="E471" s="8">
        <v>370.06209054093267</v>
      </c>
      <c r="F471" s="8">
        <v>408.02756989795665</v>
      </c>
      <c r="G471" s="8">
        <v>64.980691529885135</v>
      </c>
      <c r="H471" s="8">
        <v>54.999331438945312</v>
      </c>
      <c r="I471" s="8">
        <v>17.350424255711687</v>
      </c>
      <c r="J471" s="3">
        <f t="shared" si="7"/>
        <v>102.62959871311875</v>
      </c>
    </row>
    <row r="472" spans="1:10" x14ac:dyDescent="0.2">
      <c r="A472" s="7">
        <v>44392.5</v>
      </c>
      <c r="B472" s="8">
        <v>65.125188379841077</v>
      </c>
      <c r="C472" s="8">
        <v>55.838926581068741</v>
      </c>
      <c r="D472" s="8">
        <v>65.125241732931372</v>
      </c>
      <c r="E472" s="8">
        <v>369.85430905580029</v>
      </c>
      <c r="F472" s="8">
        <v>407.99474774087003</v>
      </c>
      <c r="G472" s="8">
        <v>64.974034841608471</v>
      </c>
      <c r="H472" s="8">
        <v>55.001110075644441</v>
      </c>
      <c r="I472" s="8">
        <v>17.494676055981543</v>
      </c>
      <c r="J472" s="3">
        <f t="shared" si="7"/>
        <v>102.48046886127138</v>
      </c>
    </row>
    <row r="473" spans="1:10" x14ac:dyDescent="0.2">
      <c r="A473" s="7">
        <v>44392.541666666664</v>
      </c>
      <c r="B473" s="8">
        <v>65.115248116106144</v>
      </c>
      <c r="C473" s="8">
        <v>55.273086546681441</v>
      </c>
      <c r="D473" s="8">
        <v>65.29413569886907</v>
      </c>
      <c r="E473" s="8">
        <v>370.08165542216392</v>
      </c>
      <c r="F473" s="8">
        <v>408.02409715024692</v>
      </c>
      <c r="G473" s="8">
        <v>64.997464529414401</v>
      </c>
      <c r="H473" s="8">
        <v>55.000198562805664</v>
      </c>
      <c r="I473" s="8">
        <v>17.93465480776274</v>
      </c>
      <c r="J473" s="3">
        <f t="shared" si="7"/>
        <v>102.06300828445733</v>
      </c>
    </row>
    <row r="474" spans="1:10" x14ac:dyDescent="0.2">
      <c r="A474" s="7">
        <v>44392.583333333336</v>
      </c>
      <c r="B474" s="8">
        <v>65.117339566258138</v>
      </c>
      <c r="C474" s="8">
        <v>54.795929036248417</v>
      </c>
      <c r="D474" s="8">
        <v>65.559171946942129</v>
      </c>
      <c r="E474" s="8">
        <v>370.04516487714682</v>
      </c>
      <c r="F474" s="8">
        <v>407.9773518589592</v>
      </c>
      <c r="G474" s="8">
        <v>64.735876274682099</v>
      </c>
      <c r="H474" s="8">
        <v>55.003110176665714</v>
      </c>
      <c r="I474" s="8">
        <v>18.075944198707973</v>
      </c>
      <c r="J474" s="3">
        <f t="shared" si="7"/>
        <v>101.66304225263984</v>
      </c>
    </row>
    <row r="475" spans="1:10" x14ac:dyDescent="0.2">
      <c r="A475" s="7">
        <v>44392.625</v>
      </c>
      <c r="B475" s="8">
        <v>65.119764107638915</v>
      </c>
      <c r="C475" s="8">
        <v>53.611118898541498</v>
      </c>
      <c r="D475" s="8">
        <v>65.350665685352681</v>
      </c>
      <c r="E475" s="8">
        <v>369.8759061144458</v>
      </c>
      <c r="F475" s="8">
        <v>407.97151734019576</v>
      </c>
      <c r="G475" s="8">
        <v>63.264146763276628</v>
      </c>
      <c r="H475" s="8">
        <v>54.995060435271057</v>
      </c>
      <c r="I475" s="8">
        <v>17.777935395629626</v>
      </c>
      <c r="J475" s="3">
        <f t="shared" si="7"/>
        <v>100.48127180291806</v>
      </c>
    </row>
    <row r="476" spans="1:10" x14ac:dyDescent="0.2">
      <c r="A476" s="7">
        <v>44392.666666666664</v>
      </c>
      <c r="B476" s="8">
        <v>65.091990072301797</v>
      </c>
      <c r="C476" s="8">
        <v>55.968770314130893</v>
      </c>
      <c r="D476" s="8">
        <v>65.883880908209449</v>
      </c>
      <c r="E476" s="8">
        <v>370.07223298461139</v>
      </c>
      <c r="F476" s="8">
        <v>407.93022886936063</v>
      </c>
      <c r="G476" s="8">
        <v>61.001003848285038</v>
      </c>
      <c r="H476" s="8">
        <v>54.999769864663925</v>
      </c>
      <c r="I476" s="8">
        <v>17.909356466772465</v>
      </c>
      <c r="J476" s="3">
        <f t="shared" si="7"/>
        <v>98.091417246176491</v>
      </c>
    </row>
    <row r="477" spans="1:10" x14ac:dyDescent="0.2">
      <c r="A477" s="7">
        <v>44392.708333333336</v>
      </c>
      <c r="B477" s="8">
        <v>65.126561102487258</v>
      </c>
      <c r="C477" s="8">
        <v>53.91911658421165</v>
      </c>
      <c r="D477" s="8">
        <v>65.021851504144848</v>
      </c>
      <c r="E477" s="8">
        <v>369.92653178887804</v>
      </c>
      <c r="F477" s="8">
        <v>408.05016517869922</v>
      </c>
      <c r="G477" s="8">
        <v>59.47908072654743</v>
      </c>
      <c r="H477" s="8">
        <v>55.001171983079679</v>
      </c>
      <c r="I477" s="8">
        <v>17.913572489450058</v>
      </c>
      <c r="J477" s="3">
        <f t="shared" si="7"/>
        <v>96.566680220177048</v>
      </c>
    </row>
    <row r="478" spans="1:10" x14ac:dyDescent="0.2">
      <c r="A478" s="7">
        <v>44392.75</v>
      </c>
      <c r="B478" s="8">
        <v>65.098569193043218</v>
      </c>
      <c r="C478" s="8">
        <v>54.36962860478441</v>
      </c>
      <c r="D478" s="8">
        <v>65.235909299136935</v>
      </c>
      <c r="E478" s="8">
        <v>369.97820494066252</v>
      </c>
      <c r="F478" s="8">
        <v>407.97167062759428</v>
      </c>
      <c r="G478" s="8">
        <v>58.997828735791195</v>
      </c>
      <c r="H478" s="8">
        <v>54.998948145365155</v>
      </c>
      <c r="I478" s="8">
        <v>18.142728968304411</v>
      </c>
      <c r="J478" s="3">
        <f t="shared" si="7"/>
        <v>95.854047912851939</v>
      </c>
    </row>
    <row r="479" spans="1:10" x14ac:dyDescent="0.2">
      <c r="A479" s="7">
        <v>44392.791666666664</v>
      </c>
      <c r="B479" s="8">
        <v>65.168194976404166</v>
      </c>
      <c r="C479" s="8">
        <v>55.186009408743296</v>
      </c>
      <c r="D479" s="8">
        <v>65.042635728980116</v>
      </c>
      <c r="E479" s="8">
        <v>370.17909486062229</v>
      </c>
      <c r="F479" s="8">
        <v>407.9901525978546</v>
      </c>
      <c r="G479" s="8">
        <v>58.966942386604963</v>
      </c>
      <c r="H479" s="8">
        <v>55.003394525162811</v>
      </c>
      <c r="I479" s="8">
        <v>18.061981113516488</v>
      </c>
      <c r="J479" s="3">
        <f t="shared" si="7"/>
        <v>95.908355798251279</v>
      </c>
    </row>
    <row r="480" spans="1:10" x14ac:dyDescent="0.2">
      <c r="A480" s="7">
        <v>44392.833333333336</v>
      </c>
      <c r="B480" s="8">
        <v>65.14505714813231</v>
      </c>
      <c r="C480" s="8">
        <v>54.613808901877199</v>
      </c>
      <c r="D480" s="8">
        <v>65.550348129951644</v>
      </c>
      <c r="E480" s="8">
        <v>369.97634301847455</v>
      </c>
      <c r="F480" s="8">
        <v>407.96627218972532</v>
      </c>
      <c r="G480" s="8">
        <v>60.184320668487906</v>
      </c>
      <c r="H480" s="8">
        <v>54.995639130401138</v>
      </c>
      <c r="I480" s="8">
        <v>18.135990411204062</v>
      </c>
      <c r="J480" s="3">
        <f t="shared" si="7"/>
        <v>97.043969387684982</v>
      </c>
    </row>
    <row r="481" spans="1:10" x14ac:dyDescent="0.2">
      <c r="A481" s="7">
        <v>44392.875</v>
      </c>
      <c r="B481" s="8">
        <v>65.173843735777481</v>
      </c>
      <c r="C481" s="8">
        <v>55.958031801327678</v>
      </c>
      <c r="D481" s="8">
        <v>65.882209392358362</v>
      </c>
      <c r="E481" s="8">
        <v>369.79539087551376</v>
      </c>
      <c r="F481" s="8">
        <v>408.05897146664222</v>
      </c>
      <c r="G481" s="8">
        <v>61.271506902658892</v>
      </c>
      <c r="H481" s="8">
        <v>54.997568469455615</v>
      </c>
      <c r="I481" s="8">
        <v>17.736784436576798</v>
      </c>
      <c r="J481" s="3">
        <f t="shared" si="7"/>
        <v>98.532290935537716</v>
      </c>
    </row>
    <row r="482" spans="1:10" x14ac:dyDescent="0.2">
      <c r="A482" s="7">
        <v>44392.916666666664</v>
      </c>
      <c r="B482" s="8">
        <v>65.042613239508427</v>
      </c>
      <c r="C482" s="8">
        <v>55.99041742772436</v>
      </c>
      <c r="D482" s="8">
        <v>65.665904550138023</v>
      </c>
      <c r="E482" s="8">
        <v>369.97923019519243</v>
      </c>
      <c r="F482" s="8">
        <v>408.05448895578621</v>
      </c>
      <c r="G482" s="8">
        <v>61.465539701375548</v>
      </c>
      <c r="H482" s="8">
        <v>55.000763903471622</v>
      </c>
      <c r="I482" s="8">
        <v>17.71277035254592</v>
      </c>
      <c r="J482" s="3">
        <f t="shared" si="7"/>
        <v>98.753533252301253</v>
      </c>
    </row>
    <row r="483" spans="1:10" x14ac:dyDescent="0.2">
      <c r="A483" s="7">
        <v>44392.958333333336</v>
      </c>
      <c r="B483" s="8">
        <v>64.703474744357848</v>
      </c>
      <c r="C483" s="8">
        <v>56.004926788143379</v>
      </c>
      <c r="D483" s="8">
        <v>65.388316596178882</v>
      </c>
      <c r="E483" s="8">
        <v>370.06820517354311</v>
      </c>
      <c r="F483" s="8">
        <v>407.99810960922247</v>
      </c>
      <c r="G483" s="8">
        <v>61.98523207046496</v>
      </c>
      <c r="H483" s="8">
        <v>54.998660922698001</v>
      </c>
      <c r="I483" s="8">
        <v>17.518142893397705</v>
      </c>
      <c r="J483" s="3">
        <f t="shared" si="7"/>
        <v>99.465750099765245</v>
      </c>
    </row>
    <row r="484" spans="1:10" x14ac:dyDescent="0.2">
      <c r="A484" s="7">
        <v>44393</v>
      </c>
      <c r="B484" s="8">
        <v>65.088942606469303</v>
      </c>
      <c r="C484" s="8">
        <v>56.005771341045879</v>
      </c>
      <c r="D484" s="8">
        <v>65.212627298332194</v>
      </c>
      <c r="E484" s="8">
        <v>369.84395521304003</v>
      </c>
      <c r="F484" s="8">
        <v>407.9993100429374</v>
      </c>
      <c r="G484" s="8">
        <v>61.23723823445733</v>
      </c>
      <c r="H484" s="8">
        <v>55.008613198458171</v>
      </c>
      <c r="I484" s="8">
        <v>17.40121038443764</v>
      </c>
      <c r="J484" s="3">
        <f t="shared" si="7"/>
        <v>98.844641048477854</v>
      </c>
    </row>
    <row r="485" spans="1:10" x14ac:dyDescent="0.2">
      <c r="A485" s="7">
        <v>44393.041666666664</v>
      </c>
      <c r="B485" s="8">
        <v>65.467090839711148</v>
      </c>
      <c r="C485" s="8">
        <v>56.000327494539796</v>
      </c>
      <c r="D485" s="8">
        <v>65.115358601841507</v>
      </c>
      <c r="E485" s="8">
        <v>369.95236920149193</v>
      </c>
      <c r="F485" s="8">
        <v>407.98039564526198</v>
      </c>
      <c r="G485" s="8">
        <v>60.518187557282687</v>
      </c>
      <c r="H485" s="8">
        <v>54.998408354694803</v>
      </c>
      <c r="I485" s="8">
        <v>17.217640009003429</v>
      </c>
      <c r="J485" s="3">
        <f t="shared" si="7"/>
        <v>98.298955902974058</v>
      </c>
    </row>
    <row r="486" spans="1:10" x14ac:dyDescent="0.2">
      <c r="A486" s="7">
        <v>44393.083333333336</v>
      </c>
      <c r="B486" s="8">
        <v>65.158607046865185</v>
      </c>
      <c r="C486" s="8">
        <v>55.365798669994938</v>
      </c>
      <c r="D486" s="8">
        <v>65.184994533073947</v>
      </c>
      <c r="E486" s="8">
        <v>369.96902884699108</v>
      </c>
      <c r="F486" s="8">
        <v>408.04591469453635</v>
      </c>
      <c r="G486" s="8">
        <v>59.9970563438375</v>
      </c>
      <c r="H486" s="8">
        <v>54.999154619765143</v>
      </c>
      <c r="I486" s="8">
        <v>17.194781895547163</v>
      </c>
      <c r="J486" s="3">
        <f t="shared" si="7"/>
        <v>97.801429068055469</v>
      </c>
    </row>
    <row r="487" spans="1:10" x14ac:dyDescent="0.2">
      <c r="A487" s="7">
        <v>44393.125</v>
      </c>
      <c r="B487" s="8">
        <v>65.140388730068963</v>
      </c>
      <c r="C487" s="8">
        <v>55.686757737860333</v>
      </c>
      <c r="D487" s="8">
        <v>65.456751459996937</v>
      </c>
      <c r="E487" s="8">
        <v>370.04270111986551</v>
      </c>
      <c r="F487" s="8">
        <v>407.99605205172429</v>
      </c>
      <c r="G487" s="8">
        <v>59.975484306409264</v>
      </c>
      <c r="H487" s="8">
        <v>55.000812263732996</v>
      </c>
      <c r="I487" s="8">
        <v>17.226493887074717</v>
      </c>
      <c r="J487" s="3">
        <f t="shared" si="7"/>
        <v>97.749802683067543</v>
      </c>
    </row>
    <row r="488" spans="1:10" x14ac:dyDescent="0.2">
      <c r="A488" s="7">
        <v>44393.166666666664</v>
      </c>
      <c r="B488" s="8">
        <v>65.235217887467556</v>
      </c>
      <c r="C488" s="8">
        <v>56.002953184792439</v>
      </c>
      <c r="D488" s="8">
        <v>65.734517741559145</v>
      </c>
      <c r="E488" s="8">
        <v>370.0245606992973</v>
      </c>
      <c r="F488" s="8">
        <v>407.96628269637108</v>
      </c>
      <c r="G488" s="8">
        <v>59.978129447834412</v>
      </c>
      <c r="H488" s="8">
        <v>54.997763851559156</v>
      </c>
      <c r="I488" s="8">
        <v>17.181118295141246</v>
      </c>
      <c r="J488" s="3">
        <f t="shared" si="7"/>
        <v>97.794775004252315</v>
      </c>
    </row>
    <row r="489" spans="1:10" x14ac:dyDescent="0.2">
      <c r="A489" s="7">
        <v>44393.208333333336</v>
      </c>
      <c r="B489" s="8">
        <v>65.071452064746154</v>
      </c>
      <c r="C489" s="8">
        <v>55.995485579062759</v>
      </c>
      <c r="D489" s="8">
        <v>65.282717914676141</v>
      </c>
      <c r="E489" s="8">
        <v>369.97602182298857</v>
      </c>
      <c r="F489" s="8">
        <v>407.97799788935112</v>
      </c>
      <c r="G489" s="8">
        <v>59.989383664783624</v>
      </c>
      <c r="H489" s="8">
        <v>55.002375934275094</v>
      </c>
      <c r="I489" s="8">
        <v>17.200249384660509</v>
      </c>
      <c r="J489" s="3">
        <f t="shared" si="7"/>
        <v>97.791510214398215</v>
      </c>
    </row>
    <row r="490" spans="1:10" x14ac:dyDescent="0.2">
      <c r="A490" s="7">
        <v>44393.25</v>
      </c>
      <c r="B490" s="8">
        <v>65.14725150905177</v>
      </c>
      <c r="C490" s="8">
        <v>55.386437496966792</v>
      </c>
      <c r="D490" s="8">
        <v>65.229325439307274</v>
      </c>
      <c r="E490" s="8">
        <v>370.19827080962068</v>
      </c>
      <c r="F490" s="8">
        <v>407.99794465584552</v>
      </c>
      <c r="G490" s="8">
        <v>59.985176763754509</v>
      </c>
      <c r="H490" s="8">
        <v>55.001286262965088</v>
      </c>
      <c r="I490" s="8">
        <v>17.047382850749234</v>
      </c>
      <c r="J490" s="3">
        <f t="shared" si="7"/>
        <v>97.939080175970375</v>
      </c>
    </row>
    <row r="491" spans="1:10" x14ac:dyDescent="0.2">
      <c r="A491" s="7">
        <v>44393.291666666664</v>
      </c>
      <c r="B491" s="8">
        <v>65.161723655503238</v>
      </c>
      <c r="C491" s="8">
        <v>55.007731007149999</v>
      </c>
      <c r="D491" s="8">
        <v>65.74316337202184</v>
      </c>
      <c r="E491" s="8">
        <v>370.04524552855639</v>
      </c>
      <c r="F491" s="8">
        <v>407.99285464384127</v>
      </c>
      <c r="G491" s="8">
        <v>59.982941339519087</v>
      </c>
      <c r="H491" s="8">
        <v>55.000083511734715</v>
      </c>
      <c r="I491" s="8">
        <v>17.230451050020768</v>
      </c>
      <c r="J491" s="3">
        <f t="shared" si="7"/>
        <v>97.752573801233041</v>
      </c>
    </row>
    <row r="492" spans="1:10" x14ac:dyDescent="0.2">
      <c r="A492" s="7">
        <v>44393.333333333336</v>
      </c>
      <c r="B492" s="8">
        <v>65.138957110676245</v>
      </c>
      <c r="C492" s="8">
        <v>55.672929594516141</v>
      </c>
      <c r="D492" s="8">
        <v>66.180456745357432</v>
      </c>
      <c r="E492" s="8">
        <v>370.00140318300589</v>
      </c>
      <c r="F492" s="8">
        <v>408.04021918548506</v>
      </c>
      <c r="G492" s="8">
        <v>59.983928743959034</v>
      </c>
      <c r="H492" s="8">
        <v>54.999074764109231</v>
      </c>
      <c r="I492" s="8">
        <v>17.201887506733815</v>
      </c>
      <c r="J492" s="3">
        <f t="shared" si="7"/>
        <v>97.781116001334453</v>
      </c>
    </row>
    <row r="493" spans="1:10" x14ac:dyDescent="0.2">
      <c r="A493" s="7">
        <v>44393.375</v>
      </c>
      <c r="B493" s="8">
        <v>65.271639346694769</v>
      </c>
      <c r="C493" s="8">
        <v>55.971663050732801</v>
      </c>
      <c r="D493" s="8">
        <v>66.921901558248308</v>
      </c>
      <c r="E493" s="8">
        <v>370.11340115956767</v>
      </c>
      <c r="F493" s="8">
        <v>412.36883440611496</v>
      </c>
      <c r="G493" s="8">
        <v>59.968676857801704</v>
      </c>
      <c r="H493" s="8">
        <v>55.000192198600885</v>
      </c>
      <c r="I493" s="8">
        <v>17.445145250906862</v>
      </c>
      <c r="J493" s="3">
        <f t="shared" si="7"/>
        <v>97.52372380549572</v>
      </c>
    </row>
    <row r="494" spans="1:10" x14ac:dyDescent="0.2">
      <c r="A494" s="7">
        <v>44393.416666666664</v>
      </c>
      <c r="B494" s="8">
        <v>66.206695397312899</v>
      </c>
      <c r="C494" s="8">
        <v>56.014067378520203</v>
      </c>
      <c r="D494" s="8">
        <v>65.964202308479841</v>
      </c>
      <c r="E494" s="8">
        <v>370.07894176324493</v>
      </c>
      <c r="F494" s="8">
        <v>412.9830296795223</v>
      </c>
      <c r="G494" s="8">
        <v>59.970247837312009</v>
      </c>
      <c r="H494" s="8">
        <v>55.001654362791015</v>
      </c>
      <c r="I494" s="8">
        <v>17.544440408177557</v>
      </c>
      <c r="J494" s="3">
        <f t="shared" si="7"/>
        <v>97.427461791925452</v>
      </c>
    </row>
    <row r="495" spans="1:10" x14ac:dyDescent="0.2">
      <c r="A495" s="7">
        <v>44393.458333333336</v>
      </c>
      <c r="B495" s="8">
        <v>67.579959412721934</v>
      </c>
      <c r="C495" s="8">
        <v>55.98807485368436</v>
      </c>
      <c r="D495" s="8">
        <v>65.481361123407453</v>
      </c>
      <c r="E495" s="8">
        <v>369.85332576170435</v>
      </c>
      <c r="F495" s="8">
        <v>413.02337508564403</v>
      </c>
      <c r="G495" s="8">
        <v>59.993024925740819</v>
      </c>
      <c r="H495" s="8">
        <v>54.999504331964985</v>
      </c>
      <c r="I495" s="8">
        <v>17.794298488331261</v>
      </c>
      <c r="J495" s="3">
        <f t="shared" si="7"/>
        <v>97.198230769374533</v>
      </c>
    </row>
    <row r="496" spans="1:10" x14ac:dyDescent="0.2">
      <c r="A496" s="7">
        <v>44393.5</v>
      </c>
      <c r="B496" s="8">
        <v>67.938649577577593</v>
      </c>
      <c r="C496" s="8">
        <v>55.972412934282914</v>
      </c>
      <c r="D496" s="8">
        <v>65.168142391116902</v>
      </c>
      <c r="E496" s="8">
        <v>369.98125621613815</v>
      </c>
      <c r="F496" s="8">
        <v>413.02767813567226</v>
      </c>
      <c r="G496" s="8">
        <v>61.087862829596659</v>
      </c>
      <c r="H496" s="8">
        <v>55.933971441928847</v>
      </c>
      <c r="I496" s="8">
        <v>17.481592652789583</v>
      </c>
      <c r="J496" s="3">
        <f t="shared" si="7"/>
        <v>99.540241618735919</v>
      </c>
    </row>
    <row r="497" spans="1:10" x14ac:dyDescent="0.2">
      <c r="A497" s="7">
        <v>44393.541666666664</v>
      </c>
      <c r="B497" s="8">
        <v>67.880246223992657</v>
      </c>
      <c r="C497" s="8">
        <v>55.97498081233946</v>
      </c>
      <c r="D497" s="8">
        <v>65.270917209468095</v>
      </c>
      <c r="E497" s="8">
        <v>369.78135048196032</v>
      </c>
      <c r="F497" s="8">
        <v>412.97689242529231</v>
      </c>
      <c r="G497" s="8">
        <v>61.791555514571535</v>
      </c>
      <c r="H497" s="8">
        <v>56.007707242205278</v>
      </c>
      <c r="I497" s="8">
        <v>17.751445303912615</v>
      </c>
      <c r="J497" s="3">
        <f t="shared" si="7"/>
        <v>100.04781745286419</v>
      </c>
    </row>
    <row r="498" spans="1:10" x14ac:dyDescent="0.2">
      <c r="A498" s="7">
        <v>44393.583333333336</v>
      </c>
      <c r="B498" s="8">
        <v>67.90378707137981</v>
      </c>
      <c r="C498" s="8">
        <v>55.997282573096484</v>
      </c>
      <c r="D498" s="8">
        <v>65.374399047118203</v>
      </c>
      <c r="E498" s="8">
        <v>370.21522377405745</v>
      </c>
      <c r="F498" s="8">
        <v>413.03076812539234</v>
      </c>
      <c r="G498" s="8">
        <v>62.200542393367911</v>
      </c>
      <c r="H498" s="8">
        <v>56.494019302030019</v>
      </c>
      <c r="I498" s="8">
        <v>18.351887967797438</v>
      </c>
      <c r="J498" s="3">
        <f t="shared" si="7"/>
        <v>100.3426737276005</v>
      </c>
    </row>
    <row r="499" spans="1:10" x14ac:dyDescent="0.2">
      <c r="A499" s="7">
        <v>44393.625</v>
      </c>
      <c r="B499" s="8">
        <v>68.365039472322252</v>
      </c>
      <c r="C499" s="8">
        <v>54.978607301028873</v>
      </c>
      <c r="D499" s="8">
        <v>64.899693675865834</v>
      </c>
      <c r="E499" s="8">
        <v>369.92407276882506</v>
      </c>
      <c r="F499" s="8">
        <v>413.03258775243921</v>
      </c>
      <c r="G499" s="8">
        <v>62.179534787193113</v>
      </c>
      <c r="H499" s="8">
        <v>56.836085741658898</v>
      </c>
      <c r="I499" s="8">
        <v>18.260997648057721</v>
      </c>
      <c r="J499" s="3">
        <f t="shared" si="7"/>
        <v>100.75462288079429</v>
      </c>
    </row>
    <row r="500" spans="1:10" x14ac:dyDescent="0.2">
      <c r="A500" s="7">
        <v>44393.666666666664</v>
      </c>
      <c r="B500" s="8">
        <v>68.014764622356736</v>
      </c>
      <c r="C500" s="8">
        <v>56.024481395976196</v>
      </c>
      <c r="D500" s="8">
        <v>65.328447428269229</v>
      </c>
      <c r="E500" s="8">
        <v>370.00545454979903</v>
      </c>
      <c r="F500" s="8">
        <v>413.02218086454928</v>
      </c>
      <c r="G500" s="8">
        <v>62.172191999305603</v>
      </c>
      <c r="H500" s="8">
        <v>56.999158282569809</v>
      </c>
      <c r="I500" s="8">
        <v>18.187980944512617</v>
      </c>
      <c r="J500" s="3">
        <f t="shared" si="7"/>
        <v>100.9833693373628</v>
      </c>
    </row>
    <row r="501" spans="1:10" x14ac:dyDescent="0.2">
      <c r="A501" s="7">
        <v>44393.708333333336</v>
      </c>
      <c r="B501" s="8">
        <v>68.020568738208681</v>
      </c>
      <c r="C501" s="8">
        <v>55.994316112080995</v>
      </c>
      <c r="D501" s="8">
        <v>64.750445531196732</v>
      </c>
      <c r="E501" s="8">
        <v>369.98230670653709</v>
      </c>
      <c r="F501" s="8">
        <v>412.99701007935579</v>
      </c>
      <c r="G501" s="8">
        <v>62.16625799961524</v>
      </c>
      <c r="H501" s="8">
        <v>57.00162876934877</v>
      </c>
      <c r="I501" s="8">
        <v>18.015860950031097</v>
      </c>
      <c r="J501" s="3">
        <f t="shared" si="7"/>
        <v>101.15202581893291</v>
      </c>
    </row>
    <row r="502" spans="1:10" x14ac:dyDescent="0.2">
      <c r="A502" s="7">
        <v>44393.75</v>
      </c>
      <c r="B502" s="8">
        <v>67.982189112870714</v>
      </c>
      <c r="C502" s="8">
        <v>56.01011706473372</v>
      </c>
      <c r="D502" s="8">
        <v>65.03147865015471</v>
      </c>
      <c r="E502" s="8">
        <v>369.91060491921343</v>
      </c>
      <c r="F502" s="8">
        <v>413.03550564803646</v>
      </c>
      <c r="G502" s="8">
        <v>61.890536269340231</v>
      </c>
      <c r="H502" s="8">
        <v>56.996476179329264</v>
      </c>
      <c r="I502" s="8">
        <v>17.914771531980247</v>
      </c>
      <c r="J502" s="3">
        <f t="shared" si="7"/>
        <v>100.97224091668924</v>
      </c>
    </row>
    <row r="503" spans="1:10" x14ac:dyDescent="0.2">
      <c r="A503" s="7">
        <v>44393.791666666664</v>
      </c>
      <c r="B503" s="8">
        <v>68.077404551911656</v>
      </c>
      <c r="C503" s="8">
        <v>55.931691362283161</v>
      </c>
      <c r="D503" s="8">
        <v>64.967082778159522</v>
      </c>
      <c r="E503" s="8">
        <v>369.75196170699667</v>
      </c>
      <c r="F503" s="8">
        <v>412.9961107489795</v>
      </c>
      <c r="G503" s="8">
        <v>60.190762890678563</v>
      </c>
      <c r="H503" s="8">
        <v>57.006334229770729</v>
      </c>
      <c r="I503" s="8">
        <v>18.02448636191788</v>
      </c>
      <c r="J503" s="3">
        <f t="shared" si="7"/>
        <v>99.172610758531405</v>
      </c>
    </row>
    <row r="504" spans="1:10" x14ac:dyDescent="0.2">
      <c r="A504" s="7">
        <v>44393.833333333336</v>
      </c>
      <c r="B504" s="8">
        <v>67.878441201318736</v>
      </c>
      <c r="C504" s="8">
        <v>55.35275755741462</v>
      </c>
      <c r="D504" s="8">
        <v>65.300679614105647</v>
      </c>
      <c r="E504" s="8">
        <v>370.18524837619378</v>
      </c>
      <c r="F504" s="8">
        <v>413.00916849181692</v>
      </c>
      <c r="G504" s="8">
        <v>59.50779888786353</v>
      </c>
      <c r="H504" s="8">
        <v>56.999003134168163</v>
      </c>
      <c r="I504" s="8">
        <v>18.123986967444814</v>
      </c>
      <c r="J504" s="3">
        <f t="shared" si="7"/>
        <v>98.382815054586871</v>
      </c>
    </row>
    <row r="505" spans="1:10" x14ac:dyDescent="0.2">
      <c r="A505" s="7">
        <v>44393.875</v>
      </c>
      <c r="B505" s="8">
        <v>67.823676911685197</v>
      </c>
      <c r="C505" s="8">
        <v>55.797333698077502</v>
      </c>
      <c r="D505" s="8">
        <v>65.549340781396992</v>
      </c>
      <c r="E505" s="8">
        <v>369.76383903503688</v>
      </c>
      <c r="F505" s="8">
        <v>413.01708177669155</v>
      </c>
      <c r="G505" s="8">
        <v>58.798747997737841</v>
      </c>
      <c r="H505" s="8">
        <v>57.004931516617866</v>
      </c>
      <c r="I505" s="8">
        <v>17.905570772386966</v>
      </c>
      <c r="J505" s="3">
        <f t="shared" si="7"/>
        <v>97.898108741968741</v>
      </c>
    </row>
    <row r="506" spans="1:10" x14ac:dyDescent="0.2">
      <c r="A506" s="7">
        <v>44393.916666666664</v>
      </c>
      <c r="B506" s="8">
        <v>67.930991267722789</v>
      </c>
      <c r="C506" s="8">
        <v>55.982245807127477</v>
      </c>
      <c r="D506" s="8">
        <v>65.702100455074628</v>
      </c>
      <c r="E506" s="8">
        <v>370.08349768145166</v>
      </c>
      <c r="F506" s="8">
        <v>412.98882479528783</v>
      </c>
      <c r="G506" s="8">
        <v>58.676846729463009</v>
      </c>
      <c r="H506" s="8">
        <v>56.998398081163387</v>
      </c>
      <c r="I506" s="8">
        <v>17.986624874070888</v>
      </c>
      <c r="J506" s="3">
        <f t="shared" si="7"/>
        <v>97.688619936555511</v>
      </c>
    </row>
    <row r="507" spans="1:10" x14ac:dyDescent="0.2">
      <c r="A507" s="7">
        <v>44393.958333333336</v>
      </c>
      <c r="B507" s="8">
        <v>67.998756416273082</v>
      </c>
      <c r="C507" s="8">
        <v>56.000698815419682</v>
      </c>
      <c r="D507" s="8">
        <v>65.35686261361937</v>
      </c>
      <c r="E507" s="8">
        <v>370.04492007510493</v>
      </c>
      <c r="F507" s="8">
        <v>413.02658215638752</v>
      </c>
      <c r="G507" s="8">
        <v>58.690368832321447</v>
      </c>
      <c r="H507" s="8">
        <v>57.000127916365166</v>
      </c>
      <c r="I507" s="8">
        <v>17.952345217299936</v>
      </c>
      <c r="J507" s="3">
        <f t="shared" si="7"/>
        <v>97.738151531386677</v>
      </c>
    </row>
    <row r="508" spans="1:10" x14ac:dyDescent="0.2">
      <c r="A508" s="7">
        <v>44394</v>
      </c>
      <c r="B508" s="8">
        <v>68.027028947334301</v>
      </c>
      <c r="C508" s="8">
        <v>55.780513543898643</v>
      </c>
      <c r="D508" s="8">
        <v>65.804863590431239</v>
      </c>
      <c r="E508" s="8">
        <v>369.89635711769614</v>
      </c>
      <c r="F508" s="8">
        <v>412.98749329111837</v>
      </c>
      <c r="G508" s="8">
        <v>58.896937863854127</v>
      </c>
      <c r="H508" s="8">
        <v>56.998531240497528</v>
      </c>
      <c r="I508" s="8">
        <v>17.742175935098857</v>
      </c>
      <c r="J508" s="3">
        <f t="shared" si="7"/>
        <v>98.153293169252805</v>
      </c>
    </row>
    <row r="509" spans="1:10" x14ac:dyDescent="0.2">
      <c r="A509" s="7">
        <v>44394.041666666664</v>
      </c>
      <c r="B509" s="8">
        <v>68.046268724891831</v>
      </c>
      <c r="C509" s="8">
        <v>55.09135225794595</v>
      </c>
      <c r="D509" s="8">
        <v>65.451050961177614</v>
      </c>
      <c r="E509" s="8">
        <v>369.99877663699067</v>
      </c>
      <c r="F509" s="8">
        <v>413.00680872144784</v>
      </c>
      <c r="G509" s="8">
        <v>60.966680820786344</v>
      </c>
      <c r="H509" s="8">
        <v>56.997511651993925</v>
      </c>
      <c r="I509" s="8">
        <v>17.593269808556379</v>
      </c>
      <c r="J509" s="3">
        <f t="shared" si="7"/>
        <v>100.37092266422388</v>
      </c>
    </row>
    <row r="510" spans="1:10" x14ac:dyDescent="0.2">
      <c r="A510" s="7">
        <v>44394.083333333336</v>
      </c>
      <c r="B510" s="8">
        <v>67.934212993154034</v>
      </c>
      <c r="C510" s="8">
        <v>55.986173143203679</v>
      </c>
      <c r="D510" s="8">
        <v>65.421849927349967</v>
      </c>
      <c r="E510" s="8">
        <v>369.91196848636724</v>
      </c>
      <c r="F510" s="8">
        <v>413.02790265440024</v>
      </c>
      <c r="G510" s="8">
        <v>61.005095277168195</v>
      </c>
      <c r="H510" s="8">
        <v>56.999047550177075</v>
      </c>
      <c r="I510" s="8">
        <v>17.52393087781412</v>
      </c>
      <c r="J510" s="3">
        <f t="shared" si="7"/>
        <v>100.48021194953115</v>
      </c>
    </row>
    <row r="511" spans="1:10" x14ac:dyDescent="0.2">
      <c r="A511" s="7">
        <v>44394.125</v>
      </c>
      <c r="B511" s="8">
        <v>67.969537753963991</v>
      </c>
      <c r="C511" s="8">
        <v>56.026472184664421</v>
      </c>
      <c r="D511" s="8">
        <v>65.574329456849313</v>
      </c>
      <c r="E511" s="8">
        <v>370.10224531754398</v>
      </c>
      <c r="F511" s="8">
        <v>412.99372552874547</v>
      </c>
      <c r="G511" s="8">
        <v>60.766828012733342</v>
      </c>
      <c r="H511" s="8">
        <v>56.993672923848351</v>
      </c>
      <c r="I511" s="8">
        <v>17.440968983217914</v>
      </c>
      <c r="J511" s="3">
        <f t="shared" si="7"/>
        <v>100.31953195336378</v>
      </c>
    </row>
    <row r="512" spans="1:10" x14ac:dyDescent="0.2">
      <c r="A512" s="7">
        <v>44394.166666666664</v>
      </c>
      <c r="B512" s="8">
        <v>67.955150155532664</v>
      </c>
      <c r="C512" s="8">
        <v>55.988572036382671</v>
      </c>
      <c r="D512" s="8">
        <v>65.053899940307602</v>
      </c>
      <c r="E512" s="8">
        <v>370.00542717476389</v>
      </c>
      <c r="F512" s="8">
        <v>413.05290101787153</v>
      </c>
      <c r="G512" s="8">
        <v>59.615876284535204</v>
      </c>
      <c r="H512" s="8">
        <v>56.999410889976687</v>
      </c>
      <c r="I512" s="8">
        <v>17.308806491193465</v>
      </c>
      <c r="J512" s="3">
        <f t="shared" si="7"/>
        <v>99.306480683318426</v>
      </c>
    </row>
    <row r="513" spans="1:10" x14ac:dyDescent="0.2">
      <c r="A513" s="7">
        <v>44394.208333333336</v>
      </c>
      <c r="B513" s="8">
        <v>68.223922026194671</v>
      </c>
      <c r="C513" s="8">
        <v>56.016176506118889</v>
      </c>
      <c r="D513" s="8">
        <v>65.149183506380808</v>
      </c>
      <c r="E513" s="8">
        <v>370.02121243765356</v>
      </c>
      <c r="F513" s="8">
        <v>413.01953787585671</v>
      </c>
      <c r="G513" s="8">
        <v>58.566338015040238</v>
      </c>
      <c r="H513" s="8">
        <v>56.998833601718715</v>
      </c>
      <c r="I513" s="8">
        <v>17.328829122432605</v>
      </c>
      <c r="J513" s="3">
        <f t="shared" si="7"/>
        <v>98.236342494326351</v>
      </c>
    </row>
    <row r="514" spans="1:10" x14ac:dyDescent="0.2">
      <c r="A514" s="7">
        <v>44394.25</v>
      </c>
      <c r="B514" s="8">
        <v>67.893601934045236</v>
      </c>
      <c r="C514" s="8">
        <v>56.674217528844103</v>
      </c>
      <c r="D514" s="8">
        <v>65.345015570960726</v>
      </c>
      <c r="E514" s="8">
        <v>369.85441366301205</v>
      </c>
      <c r="F514" s="8">
        <v>412.97628615504829</v>
      </c>
      <c r="G514" s="8">
        <v>58.441683101385152</v>
      </c>
      <c r="H514" s="8">
        <v>56.997892558206253</v>
      </c>
      <c r="I514" s="8">
        <v>17.336481631551884</v>
      </c>
      <c r="J514" s="3">
        <f t="shared" si="7"/>
        <v>98.103094028039521</v>
      </c>
    </row>
    <row r="515" spans="1:10" x14ac:dyDescent="0.2">
      <c r="A515" s="7">
        <v>44394.291666666664</v>
      </c>
      <c r="B515" s="8">
        <v>67.78128075525359</v>
      </c>
      <c r="C515" s="8">
        <v>57.993514935038142</v>
      </c>
      <c r="D515" s="8">
        <v>65.618863557031631</v>
      </c>
      <c r="E515" s="8">
        <v>370.06786308309216</v>
      </c>
      <c r="F515" s="8">
        <v>412.99377317178221</v>
      </c>
      <c r="G515" s="8">
        <v>56.962574241995966</v>
      </c>
      <c r="H515" s="8">
        <v>57.002140504866318</v>
      </c>
      <c r="I515" s="8">
        <v>17.42564367070938</v>
      </c>
      <c r="J515" s="3">
        <f t="shared" si="7"/>
        <v>96.539071076152908</v>
      </c>
    </row>
    <row r="516" spans="1:10" x14ac:dyDescent="0.2">
      <c r="A516" s="7">
        <v>44394.333333333336</v>
      </c>
      <c r="B516" s="8">
        <v>67.902936366008973</v>
      </c>
      <c r="C516" s="8">
        <v>58.02208652606609</v>
      </c>
      <c r="D516" s="8">
        <v>65.690941863118297</v>
      </c>
      <c r="E516" s="8">
        <v>369.95463767376032</v>
      </c>
      <c r="F516" s="8">
        <v>412.96902702250634</v>
      </c>
      <c r="G516" s="8">
        <v>56.984201646970504</v>
      </c>
      <c r="H516" s="8">
        <v>56.997199028849558</v>
      </c>
      <c r="I516" s="8">
        <v>17.448188684530734</v>
      </c>
      <c r="J516" s="3">
        <f t="shared" si="7"/>
        <v>96.533211991289321</v>
      </c>
    </row>
    <row r="517" spans="1:10" x14ac:dyDescent="0.2">
      <c r="A517" s="7">
        <v>44394.375</v>
      </c>
      <c r="B517" s="8">
        <v>68.152611495682152</v>
      </c>
      <c r="C517" s="8">
        <v>55.680313159864845</v>
      </c>
      <c r="D517" s="8">
        <v>65.334838090705489</v>
      </c>
      <c r="E517" s="8">
        <v>369.94174355630105</v>
      </c>
      <c r="F517" s="8">
        <v>413.0051540073178</v>
      </c>
      <c r="G517" s="8">
        <v>56.982280143927234</v>
      </c>
      <c r="H517" s="8">
        <v>56.9955526099208</v>
      </c>
      <c r="I517" s="8">
        <v>17.749443635333673</v>
      </c>
      <c r="J517" s="3">
        <f t="shared" ref="J517:J580" si="8">G517+H517-I517</f>
        <v>96.228389118514357</v>
      </c>
    </row>
    <row r="518" spans="1:10" x14ac:dyDescent="0.2">
      <c r="A518" s="7">
        <v>44394.416666666664</v>
      </c>
      <c r="B518" s="8">
        <v>68.553575588231652</v>
      </c>
      <c r="C518" s="8">
        <v>58.019695969106202</v>
      </c>
      <c r="D518" s="8">
        <v>65.588098640803651</v>
      </c>
      <c r="E518" s="8">
        <v>370.09774110812282</v>
      </c>
      <c r="F518" s="8">
        <v>412.97830371665134</v>
      </c>
      <c r="G518" s="8">
        <v>57.111922500130525</v>
      </c>
      <c r="H518" s="8">
        <v>57.005929582941185</v>
      </c>
      <c r="I518" s="8">
        <v>17.518797702503587</v>
      </c>
      <c r="J518" s="3">
        <f t="shared" si="8"/>
        <v>96.59905438056812</v>
      </c>
    </row>
    <row r="519" spans="1:10" x14ac:dyDescent="0.2">
      <c r="A519" s="7">
        <v>44394.458333333336</v>
      </c>
      <c r="B519" s="8">
        <v>68.309178188139597</v>
      </c>
      <c r="C519" s="8">
        <v>55.691777908080773</v>
      </c>
      <c r="D519" s="8">
        <v>66.140732063334625</v>
      </c>
      <c r="E519" s="8">
        <v>369.87295641783925</v>
      </c>
      <c r="F519" s="8">
        <v>412.99371527691204</v>
      </c>
      <c r="G519" s="8">
        <v>58.494687817598397</v>
      </c>
      <c r="H519" s="8">
        <v>57.000665290912231</v>
      </c>
      <c r="I519" s="8">
        <v>17.963252588727748</v>
      </c>
      <c r="J519" s="3">
        <f t="shared" si="8"/>
        <v>97.532100519782887</v>
      </c>
    </row>
    <row r="520" spans="1:10" x14ac:dyDescent="0.2">
      <c r="A520" s="7">
        <v>44394.5</v>
      </c>
      <c r="B520" s="8">
        <v>69.031490142893134</v>
      </c>
      <c r="C520" s="8">
        <v>56.497742666891732</v>
      </c>
      <c r="D520" s="8">
        <v>66.20798153313271</v>
      </c>
      <c r="E520" s="8">
        <v>370.12182717428271</v>
      </c>
      <c r="F520" s="8">
        <v>413.00224522774067</v>
      </c>
      <c r="G520" s="8">
        <v>58.48772033741389</v>
      </c>
      <c r="H520" s="8">
        <v>57.007103671754464</v>
      </c>
      <c r="I520" s="8">
        <v>17.440080667887958</v>
      </c>
      <c r="J520" s="3">
        <f t="shared" si="8"/>
        <v>98.0547433412804</v>
      </c>
    </row>
    <row r="521" spans="1:10" x14ac:dyDescent="0.2">
      <c r="A521" s="7">
        <v>44394.541666666664</v>
      </c>
      <c r="B521" s="8">
        <v>68.897631550529852</v>
      </c>
      <c r="C521" s="8">
        <v>55.597018499586895</v>
      </c>
      <c r="D521" s="8">
        <v>65.326487263935206</v>
      </c>
      <c r="E521" s="8">
        <v>369.91935772277401</v>
      </c>
      <c r="F521" s="8">
        <v>412.97345842008468</v>
      </c>
      <c r="G521" s="8">
        <v>58.451656721144161</v>
      </c>
      <c r="H521" s="8">
        <v>56.989970613945317</v>
      </c>
      <c r="I521" s="8">
        <v>18.122106895871532</v>
      </c>
      <c r="J521" s="3">
        <f t="shared" si="8"/>
        <v>97.319520439217939</v>
      </c>
    </row>
    <row r="522" spans="1:10" x14ac:dyDescent="0.2">
      <c r="A522" s="7">
        <v>44394.583333333336</v>
      </c>
      <c r="B522" s="8">
        <v>68.697780812614326</v>
      </c>
      <c r="C522" s="8">
        <v>56.013179189465966</v>
      </c>
      <c r="D522" s="8">
        <v>64.96186848035866</v>
      </c>
      <c r="E522" s="8">
        <v>370.17917569730702</v>
      </c>
      <c r="F522" s="8">
        <v>412.9461654004478</v>
      </c>
      <c r="G522" s="8">
        <v>57.709641577534008</v>
      </c>
      <c r="H522" s="8">
        <v>56.996552337616414</v>
      </c>
      <c r="I522" s="8">
        <v>18.708980144641682</v>
      </c>
      <c r="J522" s="3">
        <f t="shared" si="8"/>
        <v>95.997213770508736</v>
      </c>
    </row>
    <row r="523" spans="1:10" x14ac:dyDescent="0.2">
      <c r="A523" s="7">
        <v>44394.625</v>
      </c>
      <c r="B523" s="8">
        <v>69.067122512855335</v>
      </c>
      <c r="C523" s="8">
        <v>55.305459517736359</v>
      </c>
      <c r="D523" s="8">
        <v>64.638358067958691</v>
      </c>
      <c r="E523" s="8">
        <v>370.00511556242634</v>
      </c>
      <c r="F523" s="8">
        <v>412.96402080388339</v>
      </c>
      <c r="G523" s="8">
        <v>57.025030291213739</v>
      </c>
      <c r="H523" s="8">
        <v>57.004801391572045</v>
      </c>
      <c r="I523" s="8">
        <v>18.781717779007124</v>
      </c>
      <c r="J523" s="3">
        <f t="shared" si="8"/>
        <v>95.248113903778659</v>
      </c>
    </row>
    <row r="524" spans="1:10" x14ac:dyDescent="0.2">
      <c r="A524" s="7">
        <v>44394.666666666664</v>
      </c>
      <c r="B524" s="8">
        <v>69.14643731580216</v>
      </c>
      <c r="C524" s="8">
        <v>54.771307700465357</v>
      </c>
      <c r="D524" s="8">
        <v>64.817357589573703</v>
      </c>
      <c r="E524" s="8">
        <v>369.95049583666724</v>
      </c>
      <c r="F524" s="8">
        <v>412.99518745276418</v>
      </c>
      <c r="G524" s="8">
        <v>60.215512736216013</v>
      </c>
      <c r="H524" s="8">
        <v>56.995809229993803</v>
      </c>
      <c r="I524" s="8">
        <v>18.521738305676013</v>
      </c>
      <c r="J524" s="3">
        <f t="shared" si="8"/>
        <v>98.689583660533813</v>
      </c>
    </row>
    <row r="525" spans="1:10" x14ac:dyDescent="0.2">
      <c r="A525" s="7">
        <v>44394.708333333336</v>
      </c>
      <c r="B525" s="8">
        <v>69.004454622406726</v>
      </c>
      <c r="C525" s="8">
        <v>56.194843647688721</v>
      </c>
      <c r="D525" s="8">
        <v>65.413878396535935</v>
      </c>
      <c r="E525" s="8">
        <v>369.91818194911002</v>
      </c>
      <c r="F525" s="8">
        <v>412.99432258600342</v>
      </c>
      <c r="G525" s="8">
        <v>62.683717094557622</v>
      </c>
      <c r="H525" s="8">
        <v>57.762533726706991</v>
      </c>
      <c r="I525" s="8">
        <v>18.402589537323372</v>
      </c>
      <c r="J525" s="3">
        <f t="shared" si="8"/>
        <v>102.04366128394125</v>
      </c>
    </row>
    <row r="526" spans="1:10" x14ac:dyDescent="0.2">
      <c r="A526" s="7">
        <v>44394.75</v>
      </c>
      <c r="B526" s="8">
        <v>68.054195434084335</v>
      </c>
      <c r="C526" s="8">
        <v>55.818552252810136</v>
      </c>
      <c r="D526" s="8">
        <v>65.486061734629942</v>
      </c>
      <c r="E526" s="8">
        <v>370.1241660325889</v>
      </c>
      <c r="F526" s="8">
        <v>413.03038678647846</v>
      </c>
      <c r="G526" s="8">
        <v>61.658065611291448</v>
      </c>
      <c r="H526" s="8">
        <v>57.999019151570749</v>
      </c>
      <c r="I526" s="8">
        <v>18.322900181964489</v>
      </c>
      <c r="J526" s="3">
        <f t="shared" si="8"/>
        <v>101.33418458089771</v>
      </c>
    </row>
    <row r="527" spans="1:10" x14ac:dyDescent="0.2">
      <c r="A527" s="7">
        <v>44394.791666666664</v>
      </c>
      <c r="B527" s="8">
        <v>68.086188600774392</v>
      </c>
      <c r="C527" s="8">
        <v>56.332907521120944</v>
      </c>
      <c r="D527" s="8">
        <v>65.493156621125792</v>
      </c>
      <c r="E527" s="8">
        <v>369.92992659715225</v>
      </c>
      <c r="F527" s="8">
        <v>413.02003451904449</v>
      </c>
      <c r="G527" s="8">
        <v>61.443078146563685</v>
      </c>
      <c r="H527" s="8">
        <v>57.996944758067144</v>
      </c>
      <c r="I527" s="8">
        <v>18.178483069732053</v>
      </c>
      <c r="J527" s="3">
        <f t="shared" si="8"/>
        <v>101.26153983489878</v>
      </c>
    </row>
    <row r="528" spans="1:10" x14ac:dyDescent="0.2">
      <c r="A528" s="7">
        <v>44394.833333333336</v>
      </c>
      <c r="B528" s="8">
        <v>68.229566961671836</v>
      </c>
      <c r="C528" s="8">
        <v>56.426265141195245</v>
      </c>
      <c r="D528" s="8">
        <v>65.587764926748378</v>
      </c>
      <c r="E528" s="8">
        <v>370.07319074401181</v>
      </c>
      <c r="F528" s="8">
        <v>412.97609729388637</v>
      </c>
      <c r="G528" s="8">
        <v>60.923127448766984</v>
      </c>
      <c r="H528" s="8">
        <v>57.731205141452953</v>
      </c>
      <c r="I528" s="8">
        <v>18.083844936203409</v>
      </c>
      <c r="J528" s="3">
        <f t="shared" si="8"/>
        <v>100.57048765401653</v>
      </c>
    </row>
    <row r="529" spans="1:10" x14ac:dyDescent="0.2">
      <c r="A529" s="7">
        <v>44394.875</v>
      </c>
      <c r="B529" s="8">
        <v>67.792439655827636</v>
      </c>
      <c r="C529" s="8">
        <v>57.682515131998549</v>
      </c>
      <c r="D529" s="8">
        <v>65.431111710178925</v>
      </c>
      <c r="E529" s="8">
        <v>369.88759382908569</v>
      </c>
      <c r="F529" s="8">
        <v>412.94556364105523</v>
      </c>
      <c r="G529" s="8">
        <v>60.352491030491478</v>
      </c>
      <c r="H529" s="8">
        <v>55.84559333871487</v>
      </c>
      <c r="I529" s="8">
        <v>17.915617040298596</v>
      </c>
      <c r="J529" s="3">
        <f t="shared" si="8"/>
        <v>98.282467328907757</v>
      </c>
    </row>
    <row r="530" spans="1:10" x14ac:dyDescent="0.2">
      <c r="A530" s="7">
        <v>44394.916666666664</v>
      </c>
      <c r="B530" s="8">
        <v>67.99300207503741</v>
      </c>
      <c r="C530" s="8">
        <v>55.618627856877431</v>
      </c>
      <c r="D530" s="8">
        <v>65.193271639860569</v>
      </c>
      <c r="E530" s="8">
        <v>370.00001100097046</v>
      </c>
      <c r="F530" s="8">
        <v>413.03272132894335</v>
      </c>
      <c r="G530" s="8">
        <v>60.11077462095696</v>
      </c>
      <c r="H530" s="8">
        <v>55.006940317798971</v>
      </c>
      <c r="I530" s="8">
        <v>17.859976972194296</v>
      </c>
      <c r="J530" s="3">
        <f t="shared" si="8"/>
        <v>97.257737966561649</v>
      </c>
    </row>
    <row r="531" spans="1:10" x14ac:dyDescent="0.2">
      <c r="A531" s="7">
        <v>44394.958333333336</v>
      </c>
      <c r="B531" s="8">
        <v>67.983546877529065</v>
      </c>
      <c r="C531" s="8">
        <v>56.120252490482088</v>
      </c>
      <c r="D531" s="8">
        <v>65.284854487615334</v>
      </c>
      <c r="E531" s="8">
        <v>370.13133216337019</v>
      </c>
      <c r="F531" s="8">
        <v>412.99396213335513</v>
      </c>
      <c r="G531" s="8">
        <v>60.651836286628708</v>
      </c>
      <c r="H531" s="8">
        <v>55.482299060726916</v>
      </c>
      <c r="I531" s="8">
        <v>17.905977184992445</v>
      </c>
      <c r="J531" s="3">
        <f t="shared" si="8"/>
        <v>98.228158162363172</v>
      </c>
    </row>
    <row r="532" spans="1:10" x14ac:dyDescent="0.2">
      <c r="A532" s="7">
        <v>44395</v>
      </c>
      <c r="B532" s="8">
        <v>68.07426452899432</v>
      </c>
      <c r="C532" s="8">
        <v>56.371591571867178</v>
      </c>
      <c r="D532" s="8">
        <v>65.327850882874245</v>
      </c>
      <c r="E532" s="8">
        <v>370.06992685684418</v>
      </c>
      <c r="F532" s="8">
        <v>413.01150185942259</v>
      </c>
      <c r="G532" s="8">
        <v>60.899972906058991</v>
      </c>
      <c r="H532" s="8">
        <v>55.593321089686988</v>
      </c>
      <c r="I532" s="8">
        <v>17.592187302361733</v>
      </c>
      <c r="J532" s="3">
        <f t="shared" si="8"/>
        <v>98.901106693384236</v>
      </c>
    </row>
    <row r="533" spans="1:10" x14ac:dyDescent="0.2">
      <c r="A533" s="7">
        <v>44395.041666666664</v>
      </c>
      <c r="B533" s="8">
        <v>67.800914121672974</v>
      </c>
      <c r="C533" s="8">
        <v>55.646522533553991</v>
      </c>
      <c r="D533" s="8">
        <v>65.362179603186092</v>
      </c>
      <c r="E533" s="8">
        <v>369.97285968016018</v>
      </c>
      <c r="F533" s="8">
        <v>413.02449481678519</v>
      </c>
      <c r="G533" s="8">
        <v>61.391961434156208</v>
      </c>
      <c r="H533" s="8">
        <v>55.801505334824213</v>
      </c>
      <c r="I533" s="8">
        <v>17.588216866888178</v>
      </c>
      <c r="J533" s="3">
        <f t="shared" si="8"/>
        <v>99.60524990209224</v>
      </c>
    </row>
    <row r="534" spans="1:10" x14ac:dyDescent="0.2">
      <c r="A534" s="7">
        <v>44395.083333333336</v>
      </c>
      <c r="B534" s="8">
        <v>68.083240828356068</v>
      </c>
      <c r="C534" s="8">
        <v>57.214851068061108</v>
      </c>
      <c r="D534" s="8">
        <v>65.666915689157804</v>
      </c>
      <c r="E534" s="8">
        <v>370.15010075599861</v>
      </c>
      <c r="F534" s="8">
        <v>413.03041172967005</v>
      </c>
      <c r="G534" s="8">
        <v>61.783420139418872</v>
      </c>
      <c r="H534" s="8">
        <v>55.968625851467365</v>
      </c>
      <c r="I534" s="8">
        <v>17.611470402865031</v>
      </c>
      <c r="J534" s="3">
        <f t="shared" si="8"/>
        <v>100.14057558802122</v>
      </c>
    </row>
    <row r="535" spans="1:10" x14ac:dyDescent="0.2">
      <c r="A535" s="7">
        <v>44395.125</v>
      </c>
      <c r="B535" s="8">
        <v>68.023923869262902</v>
      </c>
      <c r="C535" s="8">
        <v>56.627302529407928</v>
      </c>
      <c r="D535" s="8">
        <v>64.921458875398883</v>
      </c>
      <c r="E535" s="8">
        <v>370.1332532950421</v>
      </c>
      <c r="F535" s="8">
        <v>412.99724799991031</v>
      </c>
      <c r="G535" s="8">
        <v>61.989276413371179</v>
      </c>
      <c r="H535" s="8">
        <v>56.002451276223262</v>
      </c>
      <c r="I535" s="8">
        <v>17.531952486605135</v>
      </c>
      <c r="J535" s="3">
        <f t="shared" si="8"/>
        <v>100.45977520298931</v>
      </c>
    </row>
    <row r="536" spans="1:10" x14ac:dyDescent="0.2">
      <c r="A536" s="7">
        <v>44395.166666666664</v>
      </c>
      <c r="B536" s="8">
        <v>67.997872859250862</v>
      </c>
      <c r="C536" s="8">
        <v>56.203103264946741</v>
      </c>
      <c r="D536" s="8">
        <v>65.256670579393045</v>
      </c>
      <c r="E536" s="8">
        <v>369.88264213435093</v>
      </c>
      <c r="F536" s="8">
        <v>413.02862708867008</v>
      </c>
      <c r="G536" s="8">
        <v>62.083575595561591</v>
      </c>
      <c r="H536" s="8">
        <v>56.002680120613256</v>
      </c>
      <c r="I536" s="8">
        <v>17.608676950435878</v>
      </c>
      <c r="J536" s="3">
        <f t="shared" si="8"/>
        <v>100.47757876573897</v>
      </c>
    </row>
    <row r="537" spans="1:10" x14ac:dyDescent="0.2">
      <c r="A537" s="7">
        <v>44395.208333333336</v>
      </c>
      <c r="B537" s="8">
        <v>67.960755000851066</v>
      </c>
      <c r="C537" s="8">
        <v>56.65116289916044</v>
      </c>
      <c r="D537" s="8">
        <v>65.418226625198983</v>
      </c>
      <c r="E537" s="8">
        <v>370.04841727546392</v>
      </c>
      <c r="F537" s="8">
        <v>413.01444549247248</v>
      </c>
      <c r="G537" s="8">
        <v>62.074750336145854</v>
      </c>
      <c r="H537" s="8">
        <v>56.01193379995243</v>
      </c>
      <c r="I537" s="8">
        <v>17.673248409007517</v>
      </c>
      <c r="J537" s="3">
        <f t="shared" si="8"/>
        <v>100.41343572709077</v>
      </c>
    </row>
    <row r="538" spans="1:10" x14ac:dyDescent="0.2">
      <c r="A538" s="7">
        <v>44395.25</v>
      </c>
      <c r="B538" s="8">
        <v>67.908997037661379</v>
      </c>
      <c r="C538" s="8">
        <v>56.244547288616417</v>
      </c>
      <c r="D538" s="8">
        <v>65.432656798981156</v>
      </c>
      <c r="E538" s="8">
        <v>370.00793711018389</v>
      </c>
      <c r="F538" s="8">
        <v>413.00350455846018</v>
      </c>
      <c r="G538" s="8">
        <v>62.069683834823095</v>
      </c>
      <c r="H538" s="8">
        <v>56.001224384325376</v>
      </c>
      <c r="I538" s="8">
        <v>17.681921945143486</v>
      </c>
      <c r="J538" s="3">
        <f t="shared" si="8"/>
        <v>100.38898627400498</v>
      </c>
    </row>
    <row r="539" spans="1:10" x14ac:dyDescent="0.2">
      <c r="A539" s="7">
        <v>44395.291666666664</v>
      </c>
      <c r="B539" s="8">
        <v>68.123530459358818</v>
      </c>
      <c r="C539" s="8">
        <v>56.17419973776564</v>
      </c>
      <c r="D539" s="8">
        <v>65.509145443515052</v>
      </c>
      <c r="E539" s="8">
        <v>369.88159013135447</v>
      </c>
      <c r="F539" s="8">
        <v>412.98709083365549</v>
      </c>
      <c r="G539" s="8">
        <v>62.090384395103932</v>
      </c>
      <c r="H539" s="8">
        <v>55.996605398413308</v>
      </c>
      <c r="I539" s="8">
        <v>17.528861059732915</v>
      </c>
      <c r="J539" s="3">
        <f t="shared" si="8"/>
        <v>100.55812873378432</v>
      </c>
    </row>
    <row r="540" spans="1:10" x14ac:dyDescent="0.2">
      <c r="A540" s="7">
        <v>44395.333333333336</v>
      </c>
      <c r="B540" s="8">
        <v>68.098329539129111</v>
      </c>
      <c r="C540" s="8">
        <v>56.326739474608623</v>
      </c>
      <c r="D540" s="8">
        <v>66.577064260002672</v>
      </c>
      <c r="E540" s="8">
        <v>370.01536250197961</v>
      </c>
      <c r="F540" s="8">
        <v>412.9818660432623</v>
      </c>
      <c r="G540" s="8">
        <v>61.572586094155831</v>
      </c>
      <c r="H540" s="8">
        <v>55.999264812938428</v>
      </c>
      <c r="I540" s="8">
        <v>17.506307807283971</v>
      </c>
      <c r="J540" s="3">
        <f t="shared" si="8"/>
        <v>100.06554309981028</v>
      </c>
    </row>
    <row r="541" spans="1:10" x14ac:dyDescent="0.2">
      <c r="A541" s="7">
        <v>44395.375</v>
      </c>
      <c r="B541" s="8">
        <v>67.996427689528858</v>
      </c>
      <c r="C541" s="8">
        <v>58.258124748289731</v>
      </c>
      <c r="D541" s="8">
        <v>65.83707486258082</v>
      </c>
      <c r="E541" s="8">
        <v>370.00470565544117</v>
      </c>
      <c r="F541" s="8">
        <v>413.01168834434162</v>
      </c>
      <c r="G541" s="8">
        <v>60.571134846698953</v>
      </c>
      <c r="H541" s="8">
        <v>56.003105849705157</v>
      </c>
      <c r="I541" s="8">
        <v>17.732458151552862</v>
      </c>
      <c r="J541" s="3">
        <f t="shared" si="8"/>
        <v>98.841782544851242</v>
      </c>
    </row>
    <row r="542" spans="1:10" x14ac:dyDescent="0.2">
      <c r="A542" s="7">
        <v>44395.416666666664</v>
      </c>
      <c r="B542" s="8">
        <v>67.881153859012798</v>
      </c>
      <c r="C542" s="8">
        <v>59.840655954447264</v>
      </c>
      <c r="D542" s="8">
        <v>65.756116070532073</v>
      </c>
      <c r="E542" s="8">
        <v>369.94189671677265</v>
      </c>
      <c r="F542" s="8">
        <v>413.03250486597807</v>
      </c>
      <c r="G542" s="8">
        <v>60.340736752578977</v>
      </c>
      <c r="H542" s="8">
        <v>56.001378961600182</v>
      </c>
      <c r="I542" s="8">
        <v>17.423968959342748</v>
      </c>
      <c r="J542" s="3">
        <f t="shared" si="8"/>
        <v>98.918146754836414</v>
      </c>
    </row>
    <row r="543" spans="1:10" x14ac:dyDescent="0.2">
      <c r="A543" s="7">
        <v>44395.458333333336</v>
      </c>
      <c r="B543" s="8">
        <v>66.382154393648506</v>
      </c>
      <c r="C543" s="8">
        <v>58.302683376788934</v>
      </c>
      <c r="D543" s="8">
        <v>65.122041616175522</v>
      </c>
      <c r="E543" s="8">
        <v>370.01414337536357</v>
      </c>
      <c r="F543" s="8">
        <v>412.98149949692072</v>
      </c>
      <c r="G543" s="8">
        <v>60.471400606226105</v>
      </c>
      <c r="H543" s="8">
        <v>56.00185099265142</v>
      </c>
      <c r="I543" s="8">
        <v>17.823689111193953</v>
      </c>
      <c r="J543" s="3">
        <f t="shared" si="8"/>
        <v>98.649562487683568</v>
      </c>
    </row>
    <row r="544" spans="1:10" x14ac:dyDescent="0.2">
      <c r="A544" s="7">
        <v>44395.5</v>
      </c>
      <c r="B544" s="8">
        <v>65.941867769759327</v>
      </c>
      <c r="C544" s="8">
        <v>57.822135589407281</v>
      </c>
      <c r="D544" s="8">
        <v>65.183327773812309</v>
      </c>
      <c r="E544" s="8">
        <v>370.03029147987075</v>
      </c>
      <c r="F544" s="8">
        <v>412.99398170723759</v>
      </c>
      <c r="G544" s="8">
        <v>61.549438849418998</v>
      </c>
      <c r="H544" s="8">
        <v>56.003694290332305</v>
      </c>
      <c r="I544" s="8">
        <v>17.771395391400841</v>
      </c>
      <c r="J544" s="3">
        <f t="shared" si="8"/>
        <v>99.781737748350466</v>
      </c>
    </row>
    <row r="545" spans="1:10" x14ac:dyDescent="0.2">
      <c r="A545" s="7">
        <v>44395.541666666664</v>
      </c>
      <c r="B545" s="8">
        <v>65.961368394972595</v>
      </c>
      <c r="C545" s="8">
        <v>58.013501177083313</v>
      </c>
      <c r="D545" s="8">
        <v>64.949455803097351</v>
      </c>
      <c r="E545" s="8">
        <v>369.99746064775337</v>
      </c>
      <c r="F545" s="8">
        <v>412.99754496232333</v>
      </c>
      <c r="G545" s="8">
        <v>61.855772650724994</v>
      </c>
      <c r="H545" s="8">
        <v>56.000761824247938</v>
      </c>
      <c r="I545" s="8">
        <v>18.343671485771846</v>
      </c>
      <c r="J545" s="3">
        <f t="shared" si="8"/>
        <v>99.512862989201082</v>
      </c>
    </row>
    <row r="546" spans="1:10" x14ac:dyDescent="0.2">
      <c r="A546" s="7">
        <v>44395.583333333336</v>
      </c>
      <c r="B546" s="8">
        <v>66.116680197773192</v>
      </c>
      <c r="C546" s="8">
        <v>58.510330689444189</v>
      </c>
      <c r="D546" s="8">
        <v>65.006372842884574</v>
      </c>
      <c r="E546" s="8">
        <v>369.91835155942931</v>
      </c>
      <c r="F546" s="8">
        <v>413.02264786638631</v>
      </c>
      <c r="G546" s="8">
        <v>61.494022347480573</v>
      </c>
      <c r="H546" s="8">
        <v>55.996600187872389</v>
      </c>
      <c r="I546" s="8">
        <v>18.903834030385834</v>
      </c>
      <c r="J546" s="3">
        <f t="shared" si="8"/>
        <v>98.586788504967132</v>
      </c>
    </row>
    <row r="547" spans="1:10" x14ac:dyDescent="0.2">
      <c r="A547" s="7">
        <v>44395.625</v>
      </c>
      <c r="B547" s="8">
        <v>67.241054831157086</v>
      </c>
      <c r="C547" s="8">
        <v>57.703595655751315</v>
      </c>
      <c r="D547" s="8">
        <v>64.814691586749248</v>
      </c>
      <c r="E547" s="8">
        <v>370.11298571710643</v>
      </c>
      <c r="F547" s="8">
        <v>412.96229910464569</v>
      </c>
      <c r="G547" s="8">
        <v>61.153504117556359</v>
      </c>
      <c r="H547" s="8">
        <v>55.997742232157215</v>
      </c>
      <c r="I547" s="8">
        <v>18.332011487753334</v>
      </c>
      <c r="J547" s="3">
        <f t="shared" si="8"/>
        <v>98.81923486196024</v>
      </c>
    </row>
    <row r="548" spans="1:10" x14ac:dyDescent="0.2">
      <c r="A548" s="7">
        <v>44395.666666666664</v>
      </c>
      <c r="B548" s="8">
        <v>66.944972348082203</v>
      </c>
      <c r="C548" s="8">
        <v>54.208025151702394</v>
      </c>
      <c r="D548" s="8">
        <v>64.686554508034462</v>
      </c>
      <c r="E548" s="8">
        <v>369.69709267709351</v>
      </c>
      <c r="F548" s="8">
        <v>412.99296134888169</v>
      </c>
      <c r="G548" s="8">
        <v>60.062268718019361</v>
      </c>
      <c r="H548" s="8">
        <v>56.004027728812652</v>
      </c>
      <c r="I548" s="8">
        <v>18.042632682189431</v>
      </c>
      <c r="J548" s="3">
        <f t="shared" si="8"/>
        <v>98.023663764642578</v>
      </c>
    </row>
    <row r="549" spans="1:10" x14ac:dyDescent="0.2">
      <c r="A549" s="7">
        <v>44395.708333333336</v>
      </c>
      <c r="B549" s="8">
        <v>67.81053843105758</v>
      </c>
      <c r="C549" s="8">
        <v>57.998765171200986</v>
      </c>
      <c r="D549" s="8">
        <v>65.58339386707317</v>
      </c>
      <c r="E549" s="8">
        <v>370.00781714143801</v>
      </c>
      <c r="F549" s="8">
        <v>413.03127942121625</v>
      </c>
      <c r="G549" s="8">
        <v>58.568605932626198</v>
      </c>
      <c r="H549" s="8">
        <v>56.002842208520079</v>
      </c>
      <c r="I549" s="8">
        <v>18.024487462942425</v>
      </c>
      <c r="J549" s="3">
        <f t="shared" si="8"/>
        <v>96.546960678203845</v>
      </c>
    </row>
    <row r="550" spans="1:10" x14ac:dyDescent="0.2">
      <c r="A550" s="7">
        <v>44395.75</v>
      </c>
      <c r="B550" s="8">
        <v>68.045083085837803</v>
      </c>
      <c r="C550" s="8">
        <v>56.787053446736437</v>
      </c>
      <c r="D550" s="8">
        <v>65.449155738745304</v>
      </c>
      <c r="E550" s="8">
        <v>369.91893968231318</v>
      </c>
      <c r="F550" s="8">
        <v>412.99382864130752</v>
      </c>
      <c r="G550" s="8">
        <v>60.562227149177389</v>
      </c>
      <c r="H550" s="8">
        <v>56.002687785831931</v>
      </c>
      <c r="I550" s="8">
        <v>17.823089021208919</v>
      </c>
      <c r="J550" s="3">
        <f t="shared" si="8"/>
        <v>98.741825913800398</v>
      </c>
    </row>
    <row r="551" spans="1:10" x14ac:dyDescent="0.2">
      <c r="A551" s="7">
        <v>44395.791666666664</v>
      </c>
      <c r="B551" s="8">
        <v>68.003912451288159</v>
      </c>
      <c r="C551" s="8">
        <v>55.462462039835941</v>
      </c>
      <c r="D551" s="8">
        <v>65.521605041538905</v>
      </c>
      <c r="E551" s="8">
        <v>369.96886294230808</v>
      </c>
      <c r="F551" s="8">
        <v>412.99172752528995</v>
      </c>
      <c r="G551" s="8">
        <v>60.986815220905491</v>
      </c>
      <c r="H551" s="8">
        <v>56.001876889342753</v>
      </c>
      <c r="I551" s="8">
        <v>17.653629267522991</v>
      </c>
      <c r="J551" s="3">
        <f t="shared" si="8"/>
        <v>99.335062842725264</v>
      </c>
    </row>
    <row r="552" spans="1:10" x14ac:dyDescent="0.2">
      <c r="A552" s="7">
        <v>44395.833333333336</v>
      </c>
      <c r="B552" s="8">
        <v>68.016396272699765</v>
      </c>
      <c r="C552" s="8">
        <v>56.026544216147741</v>
      </c>
      <c r="D552" s="8">
        <v>65.547511495304548</v>
      </c>
      <c r="E552" s="8">
        <v>370.0168128892368</v>
      </c>
      <c r="F552" s="8">
        <v>413.00893731321622</v>
      </c>
      <c r="G552" s="8">
        <v>60.977340419566993</v>
      </c>
      <c r="H552" s="8">
        <v>56.001046850198634</v>
      </c>
      <c r="I552" s="8">
        <v>17.668210613799253</v>
      </c>
      <c r="J552" s="3">
        <f t="shared" si="8"/>
        <v>99.310176655966359</v>
      </c>
    </row>
    <row r="553" spans="1:10" x14ac:dyDescent="0.2">
      <c r="A553" s="7">
        <v>44395.875</v>
      </c>
      <c r="B553" s="8">
        <v>68.048569609294219</v>
      </c>
      <c r="C553" s="8">
        <v>56.840968159124508</v>
      </c>
      <c r="D553" s="8">
        <v>65.756239954266604</v>
      </c>
      <c r="E553" s="8">
        <v>370.02166536454058</v>
      </c>
      <c r="F553" s="8">
        <v>413.06315426179117</v>
      </c>
      <c r="G553" s="8">
        <v>60.553117825855587</v>
      </c>
      <c r="H553" s="8">
        <v>56.138546561003608</v>
      </c>
      <c r="I553" s="8">
        <v>17.539143032860842</v>
      </c>
      <c r="J553" s="3">
        <f t="shared" si="8"/>
        <v>99.152521353998367</v>
      </c>
    </row>
    <row r="554" spans="1:10" x14ac:dyDescent="0.2">
      <c r="A554" s="7">
        <v>44395.916666666664</v>
      </c>
      <c r="B554" s="8">
        <v>67.91039746111052</v>
      </c>
      <c r="C554" s="8">
        <v>56.561636900730051</v>
      </c>
      <c r="D554" s="8">
        <v>66.025293883614168</v>
      </c>
      <c r="E554" s="8">
        <v>370.03192785775224</v>
      </c>
      <c r="F554" s="8">
        <v>412.9936726434679</v>
      </c>
      <c r="G554" s="8">
        <v>60.729702647413717</v>
      </c>
      <c r="H554" s="8">
        <v>55.871060129863537</v>
      </c>
      <c r="I554" s="8">
        <v>17.617988702409129</v>
      </c>
      <c r="J554" s="3">
        <f t="shared" si="8"/>
        <v>98.982774074868132</v>
      </c>
    </row>
    <row r="555" spans="1:10" x14ac:dyDescent="0.2">
      <c r="A555" s="7">
        <v>44395.958333333336</v>
      </c>
      <c r="B555" s="8">
        <v>67.872488823706647</v>
      </c>
      <c r="C555" s="8">
        <v>56.485604504064248</v>
      </c>
      <c r="D555" s="8">
        <v>65.891749972793846</v>
      </c>
      <c r="E555" s="8">
        <v>370.08029676727301</v>
      </c>
      <c r="F555" s="8">
        <v>413.03415334356987</v>
      </c>
      <c r="G555" s="8">
        <v>61.477364255843888</v>
      </c>
      <c r="H555" s="8">
        <v>56.286594547654012</v>
      </c>
      <c r="I555" s="8">
        <v>17.548114952186207</v>
      </c>
      <c r="J555" s="3">
        <f t="shared" si="8"/>
        <v>100.21584385131169</v>
      </c>
    </row>
    <row r="556" spans="1:10" x14ac:dyDescent="0.2">
      <c r="A556" s="7">
        <v>44396</v>
      </c>
      <c r="B556" s="8">
        <v>68.223055190960224</v>
      </c>
      <c r="C556" s="8">
        <v>57.177303888718342</v>
      </c>
      <c r="D556" s="8">
        <v>65.817970430553601</v>
      </c>
      <c r="E556" s="8">
        <v>370.0421674022848</v>
      </c>
      <c r="F556" s="8">
        <v>413.07232385417564</v>
      </c>
      <c r="G556" s="8">
        <v>61.470856451763474</v>
      </c>
      <c r="H556" s="8">
        <v>56.996182534563786</v>
      </c>
      <c r="I556" s="8">
        <v>17.645693049378558</v>
      </c>
      <c r="J556" s="3">
        <f t="shared" si="8"/>
        <v>100.82134593694869</v>
      </c>
    </row>
    <row r="557" spans="1:10" x14ac:dyDescent="0.2">
      <c r="A557" s="7">
        <v>44396.041666666664</v>
      </c>
      <c r="B557" s="8">
        <v>67.977955966560273</v>
      </c>
      <c r="C557" s="8">
        <v>56.69121734913508</v>
      </c>
      <c r="D557" s="8">
        <v>65.693782458741595</v>
      </c>
      <c r="E557" s="8">
        <v>369.95481078201078</v>
      </c>
      <c r="F557" s="8">
        <v>412.98057495218404</v>
      </c>
      <c r="G557" s="8">
        <v>61.484969349456641</v>
      </c>
      <c r="H557" s="8">
        <v>57.006230172517341</v>
      </c>
      <c r="I557" s="8">
        <v>17.476476688264494</v>
      </c>
      <c r="J557" s="3">
        <f t="shared" si="8"/>
        <v>101.01472283370948</v>
      </c>
    </row>
    <row r="558" spans="1:10" x14ac:dyDescent="0.2">
      <c r="A558" s="7">
        <v>44396.083333333336</v>
      </c>
      <c r="B558" s="8">
        <v>67.835610742786827</v>
      </c>
      <c r="C558" s="8">
        <v>57.982731750542996</v>
      </c>
      <c r="D558" s="8">
        <v>65.842170630852408</v>
      </c>
      <c r="E558" s="8">
        <v>370.13150794727341</v>
      </c>
      <c r="F558" s="8">
        <v>412.99447917267952</v>
      </c>
      <c r="G558" s="8">
        <v>61.234205458982245</v>
      </c>
      <c r="H558" s="8">
        <v>57.003831147815397</v>
      </c>
      <c r="I558" s="8">
        <v>17.570410703227704</v>
      </c>
      <c r="J558" s="3">
        <f t="shared" si="8"/>
        <v>100.66762590356993</v>
      </c>
    </row>
    <row r="559" spans="1:10" x14ac:dyDescent="0.2">
      <c r="A559" s="7">
        <v>44396.125</v>
      </c>
      <c r="B559" s="8">
        <v>68.092305186445046</v>
      </c>
      <c r="C559" s="8">
        <v>58.005237122154846</v>
      </c>
      <c r="D559" s="8">
        <v>65.775072036757422</v>
      </c>
      <c r="E559" s="8">
        <v>369.91425684249958</v>
      </c>
      <c r="F559" s="8">
        <v>413.00816188615033</v>
      </c>
      <c r="G559" s="8">
        <v>60.966716542561969</v>
      </c>
      <c r="H559" s="8">
        <v>56.998800275145513</v>
      </c>
      <c r="I559" s="8">
        <v>17.488917955350765</v>
      </c>
      <c r="J559" s="3">
        <f t="shared" si="8"/>
        <v>100.47659886235672</v>
      </c>
    </row>
    <row r="560" spans="1:10" x14ac:dyDescent="0.2">
      <c r="A560" s="7">
        <v>44396.166666666664</v>
      </c>
      <c r="B560" s="8">
        <v>68.067464670241392</v>
      </c>
      <c r="C560" s="8">
        <v>56.820738733072503</v>
      </c>
      <c r="D560" s="8">
        <v>65.252857277900162</v>
      </c>
      <c r="E560" s="8">
        <v>370.02906640825677</v>
      </c>
      <c r="F560" s="8">
        <v>413.00046666933173</v>
      </c>
      <c r="G560" s="8">
        <v>61.000795412598734</v>
      </c>
      <c r="H560" s="8">
        <v>57.001170221509817</v>
      </c>
      <c r="I560" s="8">
        <v>17.279357211552352</v>
      </c>
      <c r="J560" s="3">
        <f t="shared" si="8"/>
        <v>100.72260842255621</v>
      </c>
    </row>
    <row r="561" spans="1:10" x14ac:dyDescent="0.2">
      <c r="A561" s="7">
        <v>44396.208333333336</v>
      </c>
      <c r="B561" s="8">
        <v>68.021302132551369</v>
      </c>
      <c r="C561" s="8">
        <v>57.187113774563038</v>
      </c>
      <c r="D561" s="8">
        <v>65.520355061093255</v>
      </c>
      <c r="E561" s="8">
        <v>369.86069897344868</v>
      </c>
      <c r="F561" s="8">
        <v>413.00715560623729</v>
      </c>
      <c r="G561" s="8">
        <v>60.976807135897609</v>
      </c>
      <c r="H561" s="8">
        <v>56.997970181744229</v>
      </c>
      <c r="I561" s="8">
        <v>17.245088268982492</v>
      </c>
      <c r="J561" s="3">
        <f t="shared" si="8"/>
        <v>100.72968904865934</v>
      </c>
    </row>
    <row r="562" spans="1:10" x14ac:dyDescent="0.2">
      <c r="A562" s="7">
        <v>44396.25</v>
      </c>
      <c r="B562" s="8">
        <v>67.880523397680378</v>
      </c>
      <c r="C562" s="8">
        <v>57.01740601393</v>
      </c>
      <c r="D562" s="8">
        <v>65.40498018372341</v>
      </c>
      <c r="E562" s="8">
        <v>369.99462761608441</v>
      </c>
      <c r="F562" s="8">
        <v>412.98197601573969</v>
      </c>
      <c r="G562" s="8">
        <v>60.978250318534428</v>
      </c>
      <c r="H562" s="8">
        <v>57.002300362989786</v>
      </c>
      <c r="I562" s="8">
        <v>17.393277253750938</v>
      </c>
      <c r="J562" s="3">
        <f t="shared" si="8"/>
        <v>100.58727342777328</v>
      </c>
    </row>
    <row r="563" spans="1:10" x14ac:dyDescent="0.2">
      <c r="A563" s="7">
        <v>44396.291666666664</v>
      </c>
      <c r="B563" s="8">
        <v>68.145760132620254</v>
      </c>
      <c r="C563" s="8">
        <v>56.353247913988469</v>
      </c>
      <c r="D563" s="8">
        <v>65.469289023049512</v>
      </c>
      <c r="E563" s="8">
        <v>370.09184329137514</v>
      </c>
      <c r="F563" s="8">
        <v>413.0041494539023</v>
      </c>
      <c r="G563" s="8">
        <v>60.979410745688497</v>
      </c>
      <c r="H563" s="8">
        <v>56.999889224744642</v>
      </c>
      <c r="I563" s="8">
        <v>17.383497195953936</v>
      </c>
      <c r="J563" s="3">
        <f t="shared" si="8"/>
        <v>100.59580277447921</v>
      </c>
    </row>
    <row r="564" spans="1:10" x14ac:dyDescent="0.2">
      <c r="A564" s="7">
        <v>44396.333333333336</v>
      </c>
      <c r="B564" s="8">
        <v>68.066547966119032</v>
      </c>
      <c r="C564" s="8">
        <v>55.940946419792262</v>
      </c>
      <c r="D564" s="8">
        <v>65.245466978445407</v>
      </c>
      <c r="E564" s="8">
        <v>369.97631155163202</v>
      </c>
      <c r="F564" s="8">
        <v>413.01795591015849</v>
      </c>
      <c r="G564" s="8">
        <v>60.977026873166828</v>
      </c>
      <c r="H564" s="8">
        <v>57.000516879977738</v>
      </c>
      <c r="I564" s="8">
        <v>17.490260775486053</v>
      </c>
      <c r="J564" s="3">
        <f t="shared" si="8"/>
        <v>100.48728297765852</v>
      </c>
    </row>
    <row r="565" spans="1:10" x14ac:dyDescent="0.2">
      <c r="A565" s="7">
        <v>44396.375</v>
      </c>
      <c r="B565" s="8">
        <v>67.98953956716332</v>
      </c>
      <c r="C565" s="8">
        <v>57.294722828908952</v>
      </c>
      <c r="D565" s="8">
        <v>64.919180464884619</v>
      </c>
      <c r="E565" s="8">
        <v>369.9283991761825</v>
      </c>
      <c r="F565" s="8">
        <v>412.9968512657216</v>
      </c>
      <c r="G565" s="8">
        <v>60.986723913077824</v>
      </c>
      <c r="H565" s="8">
        <v>56.99808542120256</v>
      </c>
      <c r="I565" s="8">
        <v>17.652474656765399</v>
      </c>
      <c r="J565" s="3">
        <f t="shared" si="8"/>
        <v>100.33233467751498</v>
      </c>
    </row>
    <row r="566" spans="1:10" x14ac:dyDescent="0.2">
      <c r="A566" s="7">
        <v>44396.416666666664</v>
      </c>
      <c r="B566" s="8">
        <v>68.014044594870811</v>
      </c>
      <c r="C566" s="8">
        <v>54.859640697398653</v>
      </c>
      <c r="D566" s="8">
        <v>64.790745932089081</v>
      </c>
      <c r="E566" s="8">
        <v>369.92551157881599</v>
      </c>
      <c r="F566" s="8">
        <v>396.38837077713742</v>
      </c>
      <c r="G566" s="8">
        <v>60.959832913820605</v>
      </c>
      <c r="H566" s="8">
        <v>57.001161556047222</v>
      </c>
      <c r="I566" s="8">
        <v>17.706098241546417</v>
      </c>
      <c r="J566" s="3">
        <f t="shared" si="8"/>
        <v>100.25489622832141</v>
      </c>
    </row>
    <row r="567" spans="1:10" x14ac:dyDescent="0.2">
      <c r="A567" s="7">
        <v>44396.458333333336</v>
      </c>
      <c r="B567" s="8">
        <v>67.94413184290319</v>
      </c>
      <c r="C567" s="8">
        <v>57.992586127184637</v>
      </c>
      <c r="D567" s="8">
        <v>64.469904662058397</v>
      </c>
      <c r="E567" s="8">
        <v>370.08456402952214</v>
      </c>
      <c r="F567" s="8">
        <v>406.43347031421479</v>
      </c>
      <c r="G567" s="8">
        <v>60.998666601143341</v>
      </c>
      <c r="H567" s="8">
        <v>56.996891808182475</v>
      </c>
      <c r="I567" s="8">
        <v>17.129840938671734</v>
      </c>
      <c r="J567" s="3">
        <f t="shared" si="8"/>
        <v>100.86571747065408</v>
      </c>
    </row>
    <row r="568" spans="1:10" x14ac:dyDescent="0.2">
      <c r="A568" s="7">
        <v>44396.5</v>
      </c>
      <c r="B568" s="8">
        <v>67.983821251605605</v>
      </c>
      <c r="C568" s="8">
        <v>57.99863030103176</v>
      </c>
      <c r="D568" s="8">
        <v>65.193520149276239</v>
      </c>
      <c r="E568" s="8">
        <v>370.15655914168497</v>
      </c>
      <c r="F568" s="8">
        <v>413.0347798039009</v>
      </c>
      <c r="G568" s="8">
        <v>60.989155544003204</v>
      </c>
      <c r="H568" s="8">
        <v>56.9980644038354</v>
      </c>
      <c r="I568" s="8">
        <v>17.546670844219825</v>
      </c>
      <c r="J568" s="3">
        <f t="shared" si="8"/>
        <v>100.44054910361879</v>
      </c>
    </row>
    <row r="569" spans="1:10" x14ac:dyDescent="0.2">
      <c r="A569" s="7">
        <v>44396.541666666664</v>
      </c>
      <c r="B569" s="8">
        <v>67.988583114010822</v>
      </c>
      <c r="C569" s="8">
        <v>56.553425435896223</v>
      </c>
      <c r="D569" s="8">
        <v>64.991940872586923</v>
      </c>
      <c r="E569" s="8">
        <v>370.00838443745602</v>
      </c>
      <c r="F569" s="8">
        <v>412.97124454189827</v>
      </c>
      <c r="G569" s="8">
        <v>60.986727734131485</v>
      </c>
      <c r="H569" s="8">
        <v>57.000699128168087</v>
      </c>
      <c r="I569" s="8">
        <v>17.743547632280631</v>
      </c>
      <c r="J569" s="3">
        <f t="shared" si="8"/>
        <v>100.24387923001893</v>
      </c>
    </row>
    <row r="570" spans="1:10" x14ac:dyDescent="0.2">
      <c r="A570" s="7">
        <v>44396.583333333336</v>
      </c>
      <c r="B570" s="8">
        <v>67.97929958597156</v>
      </c>
      <c r="C570" s="8">
        <v>56.45085598806314</v>
      </c>
      <c r="D570" s="8">
        <v>65.170855095926925</v>
      </c>
      <c r="E570" s="8">
        <v>370.09256119019699</v>
      </c>
      <c r="F570" s="8">
        <v>412.97525282130204</v>
      </c>
      <c r="G570" s="8">
        <v>62.10734720771012</v>
      </c>
      <c r="H570" s="8">
        <v>57.003457251926918</v>
      </c>
      <c r="I570" s="8">
        <v>18.663007313967956</v>
      </c>
      <c r="J570" s="3">
        <f t="shared" si="8"/>
        <v>100.44779714566909</v>
      </c>
    </row>
    <row r="571" spans="1:10" x14ac:dyDescent="0.2">
      <c r="A571" s="7">
        <v>44396.625</v>
      </c>
      <c r="B571" s="8">
        <v>67.996961339391703</v>
      </c>
      <c r="C571" s="8">
        <v>56.404123706005585</v>
      </c>
      <c r="D571" s="8">
        <v>65.487500836085857</v>
      </c>
      <c r="E571" s="8">
        <v>370.04196157365402</v>
      </c>
      <c r="F571" s="8">
        <v>412.97351867795481</v>
      </c>
      <c r="G571" s="8">
        <v>67.179682212463163</v>
      </c>
      <c r="H571" s="8">
        <v>56.992515407458107</v>
      </c>
      <c r="I571" s="8">
        <v>20.785690264858083</v>
      </c>
      <c r="J571" s="3">
        <f t="shared" si="8"/>
        <v>103.38650735506317</v>
      </c>
    </row>
    <row r="572" spans="1:10" x14ac:dyDescent="0.2">
      <c r="A572" s="7">
        <v>44396.666666666664</v>
      </c>
      <c r="B572" s="8">
        <v>66.830240736738162</v>
      </c>
      <c r="C572" s="8">
        <v>56.407833299173831</v>
      </c>
      <c r="D572" s="8">
        <v>64.281756631582027</v>
      </c>
      <c r="E572" s="8">
        <v>369.97343916682615</v>
      </c>
      <c r="F572" s="8">
        <v>412.97544352258001</v>
      </c>
      <c r="G572" s="8">
        <v>62.226839805814492</v>
      </c>
      <c r="H572" s="8">
        <v>56.999565625106136</v>
      </c>
      <c r="I572" s="8">
        <v>17.830815521166443</v>
      </c>
      <c r="J572" s="3">
        <f t="shared" si="8"/>
        <v>101.39558990975419</v>
      </c>
    </row>
    <row r="573" spans="1:10" x14ac:dyDescent="0.2">
      <c r="A573" s="7">
        <v>44396.708333333336</v>
      </c>
      <c r="B573" s="8">
        <v>66.076908586580998</v>
      </c>
      <c r="C573" s="8">
        <v>55.058736836716612</v>
      </c>
      <c r="D573" s="8">
        <v>64.543068789825142</v>
      </c>
      <c r="E573" s="8">
        <v>369.98265067233149</v>
      </c>
      <c r="F573" s="8">
        <v>412.96807315395199</v>
      </c>
      <c r="G573" s="8">
        <v>61.316562871373186</v>
      </c>
      <c r="H573" s="8">
        <v>57.005462016983252</v>
      </c>
      <c r="I573" s="8">
        <v>18.013201202352857</v>
      </c>
      <c r="J573" s="3">
        <f t="shared" si="8"/>
        <v>100.30882368600358</v>
      </c>
    </row>
    <row r="574" spans="1:10" x14ac:dyDescent="0.2">
      <c r="A574" s="7">
        <v>44396.75</v>
      </c>
      <c r="B574" s="8">
        <v>65.217460125249602</v>
      </c>
      <c r="C574" s="8">
        <v>54.63612666352649</v>
      </c>
      <c r="D574" s="8">
        <v>65.018401172965824</v>
      </c>
      <c r="E574" s="8">
        <v>369.91566303933132</v>
      </c>
      <c r="F574" s="8">
        <v>413.05314860479945</v>
      </c>
      <c r="G574" s="8">
        <v>57.961148714678373</v>
      </c>
      <c r="H574" s="8">
        <v>57.001421783421378</v>
      </c>
      <c r="I574" s="8">
        <v>17.634875163143693</v>
      </c>
      <c r="J574" s="3">
        <f t="shared" si="8"/>
        <v>97.327695334956061</v>
      </c>
    </row>
    <row r="575" spans="1:10" x14ac:dyDescent="0.2">
      <c r="A575" s="7">
        <v>44396.791666666664</v>
      </c>
      <c r="B575" s="8">
        <v>64.205386589663405</v>
      </c>
      <c r="C575" s="8">
        <v>57.655306382533809</v>
      </c>
      <c r="D575" s="8">
        <v>65.858783514753682</v>
      </c>
      <c r="E575" s="8">
        <v>370.05929195427166</v>
      </c>
      <c r="F575" s="8">
        <v>412.98185095802376</v>
      </c>
      <c r="G575" s="8">
        <v>56.988612980045858</v>
      </c>
      <c r="H575" s="8">
        <v>57.004418440405104</v>
      </c>
      <c r="I575" s="8">
        <v>17.966254552444791</v>
      </c>
      <c r="J575" s="3">
        <f t="shared" si="8"/>
        <v>96.026776868006166</v>
      </c>
    </row>
    <row r="576" spans="1:10" x14ac:dyDescent="0.2">
      <c r="A576" s="7">
        <v>44396.833333333336</v>
      </c>
      <c r="B576" s="8">
        <v>63.024800573682363</v>
      </c>
      <c r="C576" s="8">
        <v>55.936600634620277</v>
      </c>
      <c r="D576" s="8">
        <v>65.640991925807413</v>
      </c>
      <c r="E576" s="8">
        <v>370.08343887848895</v>
      </c>
      <c r="F576" s="8">
        <v>413.00027609026847</v>
      </c>
      <c r="G576" s="8">
        <v>56.973817490147923</v>
      </c>
      <c r="H576" s="8">
        <v>57.002741853131283</v>
      </c>
      <c r="I576" s="8">
        <v>18.052308052447575</v>
      </c>
      <c r="J576" s="3">
        <f t="shared" si="8"/>
        <v>95.924251290831634</v>
      </c>
    </row>
    <row r="577" spans="1:10" x14ac:dyDescent="0.2">
      <c r="A577" s="7">
        <v>44396.875</v>
      </c>
      <c r="B577" s="8">
        <v>63.013283434398716</v>
      </c>
      <c r="C577" s="8">
        <v>57.977664310857683</v>
      </c>
      <c r="D577" s="8">
        <v>65.941313735634608</v>
      </c>
      <c r="E577" s="8">
        <v>369.94725732910729</v>
      </c>
      <c r="F577" s="8">
        <v>412.99797167720271</v>
      </c>
      <c r="G577" s="8">
        <v>55.727279268238298</v>
      </c>
      <c r="H577" s="8">
        <v>57.000664742490606</v>
      </c>
      <c r="I577" s="8">
        <v>18.036238408669021</v>
      </c>
      <c r="J577" s="3">
        <f t="shared" si="8"/>
        <v>94.691705602059884</v>
      </c>
    </row>
    <row r="578" spans="1:10" x14ac:dyDescent="0.2">
      <c r="A578" s="7">
        <v>44396.916666666664</v>
      </c>
      <c r="B578" s="8">
        <v>63.742194668992695</v>
      </c>
      <c r="C578" s="8">
        <v>56.304417789027148</v>
      </c>
      <c r="D578" s="8">
        <v>65.273399509631787</v>
      </c>
      <c r="E578" s="8">
        <v>369.88584498368215</v>
      </c>
      <c r="F578" s="8">
        <v>412.98677978696276</v>
      </c>
      <c r="G578" s="8">
        <v>54.981873902111694</v>
      </c>
      <c r="H578" s="8">
        <v>57.002301469828431</v>
      </c>
      <c r="I578" s="8">
        <v>17.760863971718564</v>
      </c>
      <c r="J578" s="3">
        <f t="shared" si="8"/>
        <v>94.223311400221561</v>
      </c>
    </row>
    <row r="579" spans="1:10" x14ac:dyDescent="0.2">
      <c r="A579" s="7">
        <v>44396.958333333336</v>
      </c>
      <c r="B579" s="8">
        <v>63.920415946298696</v>
      </c>
      <c r="C579" s="8">
        <v>56.79132864645522</v>
      </c>
      <c r="D579" s="8">
        <v>65.218144012768164</v>
      </c>
      <c r="E579" s="8">
        <v>369.94993816332982</v>
      </c>
      <c r="F579" s="8">
        <v>413.01095679200267</v>
      </c>
      <c r="G579" s="8">
        <v>55.340814413936812</v>
      </c>
      <c r="H579" s="8">
        <v>57.004326684334615</v>
      </c>
      <c r="I579" s="8">
        <v>17.733323612503298</v>
      </c>
      <c r="J579" s="3">
        <f t="shared" si="8"/>
        <v>94.611817485768128</v>
      </c>
    </row>
    <row r="580" spans="1:10" x14ac:dyDescent="0.2">
      <c r="A580" s="7">
        <v>44397</v>
      </c>
      <c r="B580" s="8">
        <v>63.942078050801811</v>
      </c>
      <c r="C580" s="8">
        <v>56.830008900221273</v>
      </c>
      <c r="D580" s="8">
        <v>64.990176659114127</v>
      </c>
      <c r="E580" s="8">
        <v>370.28036240518725</v>
      </c>
      <c r="F580" s="8">
        <v>413.01347161665626</v>
      </c>
      <c r="G580" s="8">
        <v>55.992499074112501</v>
      </c>
      <c r="H580" s="8">
        <v>56.999577342607999</v>
      </c>
      <c r="I580" s="8">
        <v>17.793919716270079</v>
      </c>
      <c r="J580" s="3">
        <f t="shared" si="8"/>
        <v>95.198156700450411</v>
      </c>
    </row>
    <row r="581" spans="1:10" x14ac:dyDescent="0.2">
      <c r="A581" s="7">
        <v>44397.041666666664</v>
      </c>
      <c r="B581" s="8">
        <v>64.07383786666179</v>
      </c>
      <c r="C581" s="8">
        <v>56.237125917730509</v>
      </c>
      <c r="D581" s="8">
        <v>65.21419702269543</v>
      </c>
      <c r="E581" s="8">
        <v>369.92201106535958</v>
      </c>
      <c r="F581" s="8">
        <v>414.07106769020629</v>
      </c>
      <c r="G581" s="8">
        <v>55.971865550161226</v>
      </c>
      <c r="H581" s="8">
        <v>57.006824810494777</v>
      </c>
      <c r="I581" s="8">
        <v>17.659706847959832</v>
      </c>
      <c r="J581" s="3">
        <f t="shared" ref="J581:J644" si="9">G581+H581-I581</f>
        <v>95.318983512696178</v>
      </c>
    </row>
    <row r="582" spans="1:10" x14ac:dyDescent="0.2">
      <c r="A582" s="7">
        <v>44397.083333333336</v>
      </c>
      <c r="B582" s="8">
        <v>64.819478949702159</v>
      </c>
      <c r="C582" s="8">
        <v>56.351659328506763</v>
      </c>
      <c r="D582" s="8">
        <v>65.457387623917342</v>
      </c>
      <c r="E582" s="8">
        <v>369.77378710382516</v>
      </c>
      <c r="F582" s="8">
        <v>414.94904787462349</v>
      </c>
      <c r="G582" s="8">
        <v>55.086672794816728</v>
      </c>
      <c r="H582" s="8">
        <v>56.950907254178162</v>
      </c>
      <c r="I582" s="8">
        <v>17.582178737605037</v>
      </c>
      <c r="J582" s="3">
        <f t="shared" si="9"/>
        <v>94.455401311389863</v>
      </c>
    </row>
    <row r="583" spans="1:10" x14ac:dyDescent="0.2">
      <c r="A583" s="7">
        <v>44397.125</v>
      </c>
      <c r="B583" s="8">
        <v>65.002242362391812</v>
      </c>
      <c r="C583" s="8">
        <v>57.04544507756448</v>
      </c>
      <c r="D583" s="8">
        <v>65.638172464540503</v>
      </c>
      <c r="E583" s="8">
        <v>369.89238998530055</v>
      </c>
      <c r="F583" s="8">
        <v>414.96725678239807</v>
      </c>
      <c r="G583" s="8">
        <v>54.986583179671598</v>
      </c>
      <c r="H583" s="8">
        <v>56.000418186954967</v>
      </c>
      <c r="I583" s="8">
        <v>17.635225511650514</v>
      </c>
      <c r="J583" s="3">
        <f t="shared" si="9"/>
        <v>93.351775854976054</v>
      </c>
    </row>
    <row r="584" spans="1:10" x14ac:dyDescent="0.2">
      <c r="A584" s="7">
        <v>44397.166666666664</v>
      </c>
      <c r="B584" s="8">
        <v>65.04861078019681</v>
      </c>
      <c r="C584" s="8">
        <v>57.970535471794186</v>
      </c>
      <c r="D584" s="8">
        <v>65.49994028931836</v>
      </c>
      <c r="E584" s="8">
        <v>370.02830296432222</v>
      </c>
      <c r="F584" s="8">
        <v>415.01279775360678</v>
      </c>
      <c r="G584" s="8">
        <v>54.982488428063597</v>
      </c>
      <c r="H584" s="8">
        <v>55.998869706943772</v>
      </c>
      <c r="I584" s="8">
        <v>17.441026560446158</v>
      </c>
      <c r="J584" s="3">
        <f t="shared" si="9"/>
        <v>93.540331574561208</v>
      </c>
    </row>
    <row r="585" spans="1:10" x14ac:dyDescent="0.2">
      <c r="A585" s="7">
        <v>44397.208333333336</v>
      </c>
      <c r="B585" s="8">
        <v>65.028824036889574</v>
      </c>
      <c r="C585" s="8">
        <v>57.605113243804354</v>
      </c>
      <c r="D585" s="8">
        <v>65.292928769117609</v>
      </c>
      <c r="E585" s="8">
        <v>369.98884488247916</v>
      </c>
      <c r="F585" s="8">
        <v>414.99929881618823</v>
      </c>
      <c r="G585" s="8">
        <v>54.987360330167235</v>
      </c>
      <c r="H585" s="8">
        <v>56.000921914420147</v>
      </c>
      <c r="I585" s="8">
        <v>17.480472055791864</v>
      </c>
      <c r="J585" s="3">
        <f t="shared" si="9"/>
        <v>93.507810188795517</v>
      </c>
    </row>
    <row r="586" spans="1:10" x14ac:dyDescent="0.2">
      <c r="A586" s="7">
        <v>44397.25</v>
      </c>
      <c r="B586" s="8">
        <v>65.036732350237273</v>
      </c>
      <c r="C586" s="8">
        <v>56.779975434884435</v>
      </c>
      <c r="D586" s="8">
        <v>65.31154128511119</v>
      </c>
      <c r="E586" s="8">
        <v>370.06997315889498</v>
      </c>
      <c r="F586" s="8">
        <v>414.98321181169632</v>
      </c>
      <c r="G586" s="8">
        <v>54.963725167125681</v>
      </c>
      <c r="H586" s="8">
        <v>55.997956559745958</v>
      </c>
      <c r="I586" s="8">
        <v>17.461200324824254</v>
      </c>
      <c r="J586" s="3">
        <f t="shared" si="9"/>
        <v>93.50048140204737</v>
      </c>
    </row>
    <row r="587" spans="1:10" x14ac:dyDescent="0.2">
      <c r="A587" s="7">
        <v>44397.291666666664</v>
      </c>
      <c r="B587" s="8">
        <v>65.014026440528852</v>
      </c>
      <c r="C587" s="8">
        <v>56.956700842580808</v>
      </c>
      <c r="D587" s="8">
        <v>65.291703956527471</v>
      </c>
      <c r="E587" s="8">
        <v>369.88574080140279</v>
      </c>
      <c r="F587" s="8">
        <v>415.01192206711625</v>
      </c>
      <c r="G587" s="8">
        <v>54.993157283011257</v>
      </c>
      <c r="H587" s="8">
        <v>55.999642784808756</v>
      </c>
      <c r="I587" s="8">
        <v>17.607050513374844</v>
      </c>
      <c r="J587" s="3">
        <f t="shared" si="9"/>
        <v>93.385749554445169</v>
      </c>
    </row>
    <row r="588" spans="1:10" x14ac:dyDescent="0.2">
      <c r="A588" s="7">
        <v>44397.333333333336</v>
      </c>
      <c r="B588" s="8">
        <v>65.025623748266597</v>
      </c>
      <c r="C588" s="8">
        <v>56.779370764878323</v>
      </c>
      <c r="D588" s="8">
        <v>64.834697710220084</v>
      </c>
      <c r="E588" s="8">
        <v>369.84253306346841</v>
      </c>
      <c r="F588" s="8">
        <v>415.01417429258066</v>
      </c>
      <c r="G588" s="8">
        <v>55.872499866436478</v>
      </c>
      <c r="H588" s="8">
        <v>55.932216737626568</v>
      </c>
      <c r="I588" s="8">
        <v>17.670468307985686</v>
      </c>
      <c r="J588" s="3">
        <f t="shared" si="9"/>
        <v>94.134248296077359</v>
      </c>
    </row>
    <row r="589" spans="1:10" x14ac:dyDescent="0.2">
      <c r="A589" s="7">
        <v>44397.375</v>
      </c>
      <c r="B589" s="8">
        <v>64.813242757868736</v>
      </c>
      <c r="C589" s="8">
        <v>56.721399646415051</v>
      </c>
      <c r="D589" s="8">
        <v>64.734861766189866</v>
      </c>
      <c r="E589" s="8">
        <v>369.93915504863423</v>
      </c>
      <c r="F589" s="8">
        <v>415.0039858148524</v>
      </c>
      <c r="G589" s="8">
        <v>55.972394145844106</v>
      </c>
      <c r="H589" s="8">
        <v>55.500866661141821</v>
      </c>
      <c r="I589" s="8">
        <v>17.825419399653967</v>
      </c>
      <c r="J589" s="3">
        <f t="shared" si="9"/>
        <v>93.647841407331967</v>
      </c>
    </row>
    <row r="590" spans="1:10" x14ac:dyDescent="0.2">
      <c r="A590" s="7">
        <v>44397.416666666664</v>
      </c>
      <c r="B590" s="8">
        <v>65.04292591742373</v>
      </c>
      <c r="C590" s="8">
        <v>55.890068578711521</v>
      </c>
      <c r="D590" s="8">
        <v>64.607301444301314</v>
      </c>
      <c r="E590" s="8">
        <v>369.96094824830305</v>
      </c>
      <c r="F590" s="8">
        <v>415.03606070855983</v>
      </c>
      <c r="G590" s="8">
        <v>56.180633460836347</v>
      </c>
      <c r="H590" s="8">
        <v>56.343625817989121</v>
      </c>
      <c r="I590" s="8">
        <v>17.858883512942814</v>
      </c>
      <c r="J590" s="3">
        <f t="shared" si="9"/>
        <v>94.665375765882658</v>
      </c>
    </row>
    <row r="591" spans="1:10" x14ac:dyDescent="0.2">
      <c r="A591" s="7">
        <v>44397.458333333336</v>
      </c>
      <c r="B591" s="8">
        <v>64.743681220486067</v>
      </c>
      <c r="C591" s="8">
        <v>56.634591391587264</v>
      </c>
      <c r="D591" s="8">
        <v>64.434643513353592</v>
      </c>
      <c r="E591" s="8">
        <v>370.05714182663411</v>
      </c>
      <c r="F591" s="8">
        <v>415.00118858363606</v>
      </c>
      <c r="G591" s="8">
        <v>56.173801170126552</v>
      </c>
      <c r="H591" s="8">
        <v>56.499794914270673</v>
      </c>
      <c r="I591" s="8">
        <v>17.96396344881542</v>
      </c>
      <c r="J591" s="3">
        <f t="shared" si="9"/>
        <v>94.709632635581798</v>
      </c>
    </row>
    <row r="592" spans="1:10" x14ac:dyDescent="0.2">
      <c r="A592" s="7">
        <v>44397.5</v>
      </c>
      <c r="B592" s="8">
        <v>65.043227397232485</v>
      </c>
      <c r="C592" s="8">
        <v>55.871263075333083</v>
      </c>
      <c r="D592" s="8">
        <v>64.574165229720563</v>
      </c>
      <c r="E592" s="8">
        <v>369.93917069884805</v>
      </c>
      <c r="F592" s="8">
        <v>415.84839433974628</v>
      </c>
      <c r="G592" s="8">
        <v>56.185787027997669</v>
      </c>
      <c r="H592" s="8">
        <v>56.507074288390562</v>
      </c>
      <c r="I592" s="8">
        <v>18.069276059492605</v>
      </c>
      <c r="J592" s="3">
        <f t="shared" si="9"/>
        <v>94.623585256895623</v>
      </c>
    </row>
    <row r="593" spans="1:10" x14ac:dyDescent="0.2">
      <c r="A593" s="7">
        <v>44397.541666666664</v>
      </c>
      <c r="B593" s="8">
        <v>65.004088836466295</v>
      </c>
      <c r="C593" s="8">
        <v>57.145585113069487</v>
      </c>
      <c r="D593" s="8">
        <v>65.182485074074933</v>
      </c>
      <c r="E593" s="8">
        <v>369.93326290107319</v>
      </c>
      <c r="F593" s="8">
        <v>416.98698598976262</v>
      </c>
      <c r="G593" s="8">
        <v>56.192243786461347</v>
      </c>
      <c r="H593" s="8">
        <v>56.492205160129942</v>
      </c>
      <c r="I593" s="8">
        <v>18.064026453479826</v>
      </c>
      <c r="J593" s="3">
        <f t="shared" si="9"/>
        <v>94.620422493111462</v>
      </c>
    </row>
    <row r="594" spans="1:10" x14ac:dyDescent="0.2">
      <c r="A594" s="7">
        <v>44397.583333333336</v>
      </c>
      <c r="B594" s="8">
        <v>64.968250265105766</v>
      </c>
      <c r="C594" s="8">
        <v>56.808376997231065</v>
      </c>
      <c r="D594" s="8">
        <v>64.486153017458264</v>
      </c>
      <c r="E594" s="8">
        <v>369.93831638345921</v>
      </c>
      <c r="F594" s="8">
        <v>416.99401221704397</v>
      </c>
      <c r="G594" s="8">
        <v>56.151913613564716</v>
      </c>
      <c r="H594" s="8">
        <v>56.499190441239691</v>
      </c>
      <c r="I594" s="8">
        <v>18.002785632045061</v>
      </c>
      <c r="J594" s="3">
        <f t="shared" si="9"/>
        <v>94.648318422759345</v>
      </c>
    </row>
    <row r="595" spans="1:10" x14ac:dyDescent="0.2">
      <c r="A595" s="7">
        <v>44397.625</v>
      </c>
      <c r="B595" s="8">
        <v>65.038143887405624</v>
      </c>
      <c r="C595" s="8">
        <v>56.398258562015769</v>
      </c>
      <c r="D595" s="8">
        <v>64.554494882173827</v>
      </c>
      <c r="E595" s="8">
        <v>370.11115907467229</v>
      </c>
      <c r="F595" s="8">
        <v>417.01162921351715</v>
      </c>
      <c r="G595" s="8">
        <v>55.881380399826639</v>
      </c>
      <c r="H595" s="8">
        <v>55.672541745200128</v>
      </c>
      <c r="I595" s="8">
        <v>17.965993583355448</v>
      </c>
      <c r="J595" s="3">
        <f t="shared" si="9"/>
        <v>93.587928561671333</v>
      </c>
    </row>
    <row r="596" spans="1:10" x14ac:dyDescent="0.2">
      <c r="A596" s="7">
        <v>44397.666666666664</v>
      </c>
      <c r="B596" s="8">
        <v>65.146110685362359</v>
      </c>
      <c r="C596" s="8">
        <v>56.493901078425182</v>
      </c>
      <c r="D596" s="8">
        <v>64.85930463679712</v>
      </c>
      <c r="E596" s="8">
        <v>370.12354968838122</v>
      </c>
      <c r="F596" s="8">
        <v>417.03411212083535</v>
      </c>
      <c r="G596" s="8">
        <v>55.88206004323029</v>
      </c>
      <c r="H596" s="8">
        <v>54.997542575583871</v>
      </c>
      <c r="I596" s="8">
        <v>18.232964604441634</v>
      </c>
      <c r="J596" s="3">
        <f t="shared" si="9"/>
        <v>92.646638014372527</v>
      </c>
    </row>
    <row r="597" spans="1:10" x14ac:dyDescent="0.2">
      <c r="A597" s="7">
        <v>44397.708333333336</v>
      </c>
      <c r="B597" s="8">
        <v>65.054020487428701</v>
      </c>
      <c r="C597" s="8">
        <v>55.856859215173301</v>
      </c>
      <c r="D597" s="8">
        <v>64.619532501510875</v>
      </c>
      <c r="E597" s="8">
        <v>370.00133693904087</v>
      </c>
      <c r="F597" s="8">
        <v>416.96525500965578</v>
      </c>
      <c r="G597" s="8">
        <v>55.891225029838147</v>
      </c>
      <c r="H597" s="8">
        <v>54.998210754399707</v>
      </c>
      <c r="I597" s="8">
        <v>18.01503267199131</v>
      </c>
      <c r="J597" s="3">
        <f t="shared" si="9"/>
        <v>92.874403112246554</v>
      </c>
    </row>
    <row r="598" spans="1:10" x14ac:dyDescent="0.2">
      <c r="A598" s="7">
        <v>44397.75</v>
      </c>
      <c r="B598" s="8">
        <v>65.015531804521359</v>
      </c>
      <c r="C598" s="8">
        <v>55.223461248740463</v>
      </c>
      <c r="D598" s="8">
        <v>64.762273813709797</v>
      </c>
      <c r="E598" s="8">
        <v>370.06940275080257</v>
      </c>
      <c r="F598" s="8">
        <v>417.07689854612016</v>
      </c>
      <c r="G598" s="8">
        <v>55.879172295146631</v>
      </c>
      <c r="H598" s="8">
        <v>54.999245025177323</v>
      </c>
      <c r="I598" s="8">
        <v>18.093037326168318</v>
      </c>
      <c r="J598" s="3">
        <f t="shared" si="9"/>
        <v>92.785379994155647</v>
      </c>
    </row>
    <row r="599" spans="1:10" x14ac:dyDescent="0.2">
      <c r="A599" s="7">
        <v>44397.791666666664</v>
      </c>
      <c r="B599" s="8">
        <v>65.021341372497716</v>
      </c>
      <c r="C599" s="8">
        <v>54.912300859623954</v>
      </c>
      <c r="D599" s="8">
        <v>64.959425998625889</v>
      </c>
      <c r="E599" s="8">
        <v>370.01717219814066</v>
      </c>
      <c r="F599" s="8">
        <v>416.99622045237362</v>
      </c>
      <c r="G599" s="8">
        <v>55.86926366575193</v>
      </c>
      <c r="H599" s="8">
        <v>55.551397213052809</v>
      </c>
      <c r="I599" s="8">
        <v>18.146535852340257</v>
      </c>
      <c r="J599" s="3">
        <f t="shared" si="9"/>
        <v>93.274125026464475</v>
      </c>
    </row>
    <row r="600" spans="1:10" x14ac:dyDescent="0.2">
      <c r="A600" s="7">
        <v>44397.833333333336</v>
      </c>
      <c r="B600" s="8">
        <v>64.995041473220653</v>
      </c>
      <c r="C600" s="8">
        <v>54.805976734934035</v>
      </c>
      <c r="D600" s="8">
        <v>64.614258138785402</v>
      </c>
      <c r="E600" s="8">
        <v>369.97488922529999</v>
      </c>
      <c r="F600" s="8">
        <v>417.03409652255425</v>
      </c>
      <c r="G600" s="8">
        <v>55.881639248599356</v>
      </c>
      <c r="H600" s="8">
        <v>55.998763936017625</v>
      </c>
      <c r="I600" s="8">
        <v>18.060037496108755</v>
      </c>
      <c r="J600" s="3">
        <f t="shared" si="9"/>
        <v>93.820365688508218</v>
      </c>
    </row>
    <row r="601" spans="1:10" x14ac:dyDescent="0.2">
      <c r="A601" s="7">
        <v>44397.875</v>
      </c>
      <c r="B601" s="8">
        <v>64.934336076617541</v>
      </c>
      <c r="C601" s="8">
        <v>55.935687493547903</v>
      </c>
      <c r="D601" s="8">
        <v>64.665489960538636</v>
      </c>
      <c r="E601" s="8">
        <v>370.01074568042026</v>
      </c>
      <c r="F601" s="8">
        <v>416.95501768302199</v>
      </c>
      <c r="G601" s="8">
        <v>55.894535045002577</v>
      </c>
      <c r="H601" s="8">
        <v>55.999943515270196</v>
      </c>
      <c r="I601" s="8">
        <v>18.010596976045992</v>
      </c>
      <c r="J601" s="3">
        <f t="shared" si="9"/>
        <v>93.883881584226785</v>
      </c>
    </row>
    <row r="602" spans="1:10" x14ac:dyDescent="0.2">
      <c r="A602" s="7">
        <v>44397.916666666664</v>
      </c>
      <c r="B602" s="8">
        <v>64.978620884619787</v>
      </c>
      <c r="C602" s="8">
        <v>57.99806683267208</v>
      </c>
      <c r="D602" s="8">
        <v>65.157726677068212</v>
      </c>
      <c r="E602" s="8">
        <v>370.101910459816</v>
      </c>
      <c r="F602" s="8">
        <v>416.99975324771975</v>
      </c>
      <c r="G602" s="8">
        <v>55.885760041992683</v>
      </c>
      <c r="H602" s="8">
        <v>55.997740612942273</v>
      </c>
      <c r="I602" s="8">
        <v>18.076147007979177</v>
      </c>
      <c r="J602" s="3">
        <f t="shared" si="9"/>
        <v>93.807353646955775</v>
      </c>
    </row>
    <row r="603" spans="1:10" x14ac:dyDescent="0.2">
      <c r="A603" s="7">
        <v>44397.958333333336</v>
      </c>
      <c r="B603" s="8">
        <v>64.999392310545048</v>
      </c>
      <c r="C603" s="8">
        <v>55.789652115797892</v>
      </c>
      <c r="D603" s="8">
        <v>64.576652942743323</v>
      </c>
      <c r="E603" s="8">
        <v>369.99207142139568</v>
      </c>
      <c r="F603" s="8">
        <v>416.99169951056285</v>
      </c>
      <c r="G603" s="8">
        <v>55.882630905365914</v>
      </c>
      <c r="H603" s="8">
        <v>56.001518713796813</v>
      </c>
      <c r="I603" s="8">
        <v>18.099043979917511</v>
      </c>
      <c r="J603" s="3">
        <f t="shared" si="9"/>
        <v>93.785105639245216</v>
      </c>
    </row>
    <row r="604" spans="1:10" x14ac:dyDescent="0.2">
      <c r="A604" s="7">
        <v>44398</v>
      </c>
      <c r="B604" s="8">
        <v>65.005872428106144</v>
      </c>
      <c r="C604" s="8">
        <v>55.080971936361571</v>
      </c>
      <c r="D604" s="8">
        <v>64.688829874462783</v>
      </c>
      <c r="E604" s="8">
        <v>370.11187143853465</v>
      </c>
      <c r="F604" s="8">
        <v>417.03048340872022</v>
      </c>
      <c r="G604" s="8">
        <v>55.895972670965051</v>
      </c>
      <c r="H604" s="8">
        <v>56.004973440726154</v>
      </c>
      <c r="I604" s="8">
        <v>18.004611793170891</v>
      </c>
      <c r="J604" s="3">
        <f t="shared" si="9"/>
        <v>93.896334318520317</v>
      </c>
    </row>
    <row r="605" spans="1:10" x14ac:dyDescent="0.2">
      <c r="A605" s="7">
        <v>44398.041666666664</v>
      </c>
      <c r="B605" s="8">
        <v>64.979156583086066</v>
      </c>
      <c r="C605" s="8">
        <v>55.446767259318584</v>
      </c>
      <c r="D605" s="8">
        <v>64.750940593155136</v>
      </c>
      <c r="E605" s="8">
        <v>370.1637811690573</v>
      </c>
      <c r="F605" s="8">
        <v>417.00096450165171</v>
      </c>
      <c r="G605" s="8">
        <v>55.887470738538845</v>
      </c>
      <c r="H605" s="8">
        <v>55.998840817362314</v>
      </c>
      <c r="I605" s="8">
        <v>17.903690755597992</v>
      </c>
      <c r="J605" s="3">
        <f t="shared" si="9"/>
        <v>93.982620800303167</v>
      </c>
    </row>
    <row r="606" spans="1:10" x14ac:dyDescent="0.2">
      <c r="A606" s="7">
        <v>44398.083333333336</v>
      </c>
      <c r="B606" s="8">
        <v>65.027541242218348</v>
      </c>
      <c r="C606" s="8">
        <v>56.012331361590057</v>
      </c>
      <c r="D606" s="8">
        <v>64.765738806330774</v>
      </c>
      <c r="E606" s="8">
        <v>369.94105775079066</v>
      </c>
      <c r="F606" s="8">
        <v>417.04763942169916</v>
      </c>
      <c r="G606" s="8">
        <v>59.19791687239519</v>
      </c>
      <c r="H606" s="8">
        <v>55.993886829964403</v>
      </c>
      <c r="I606" s="8">
        <v>17.762491180076282</v>
      </c>
      <c r="J606" s="3">
        <f t="shared" si="9"/>
        <v>97.429312522283311</v>
      </c>
    </row>
    <row r="607" spans="1:10" x14ac:dyDescent="0.2">
      <c r="A607" s="7">
        <v>44398.125</v>
      </c>
      <c r="B607" s="8">
        <v>65.042771823662392</v>
      </c>
      <c r="C607" s="8">
        <v>55.653797864321632</v>
      </c>
      <c r="D607" s="8">
        <v>64.644942226552601</v>
      </c>
      <c r="E607" s="8">
        <v>370.08472349138879</v>
      </c>
      <c r="F607" s="8">
        <v>416.96527247953526</v>
      </c>
      <c r="G607" s="8">
        <v>60.271165601774477</v>
      </c>
      <c r="H607" s="8">
        <v>56.000068639366802</v>
      </c>
      <c r="I607" s="8">
        <v>17.583564566474784</v>
      </c>
      <c r="J607" s="3">
        <f t="shared" si="9"/>
        <v>98.687669674666495</v>
      </c>
    </row>
    <row r="608" spans="1:10" x14ac:dyDescent="0.2">
      <c r="A608" s="7">
        <v>44398.166666666664</v>
      </c>
      <c r="B608" s="8">
        <v>64.994108244026648</v>
      </c>
      <c r="C608" s="8">
        <v>57.141832451927733</v>
      </c>
      <c r="D608" s="8">
        <v>65.12161134648926</v>
      </c>
      <c r="E608" s="8">
        <v>369.97112403597151</v>
      </c>
      <c r="F608" s="8">
        <v>417.0321993591665</v>
      </c>
      <c r="G608" s="8">
        <v>58.737162888777853</v>
      </c>
      <c r="H608" s="8">
        <v>56.001162996742337</v>
      </c>
      <c r="I608" s="8">
        <v>17.588008653533908</v>
      </c>
      <c r="J608" s="3">
        <f t="shared" si="9"/>
        <v>97.150317231986293</v>
      </c>
    </row>
    <row r="609" spans="1:10" x14ac:dyDescent="0.2">
      <c r="A609" s="7">
        <v>44398.208333333336</v>
      </c>
      <c r="B609" s="8">
        <v>64.805934930381099</v>
      </c>
      <c r="C609" s="8">
        <v>56.22116120300938</v>
      </c>
      <c r="D609" s="8">
        <v>64.816858757370852</v>
      </c>
      <c r="E609" s="8">
        <v>369.98183514930798</v>
      </c>
      <c r="F609" s="8">
        <v>416.99750265498142</v>
      </c>
      <c r="G609" s="8">
        <v>57.814371639662177</v>
      </c>
      <c r="H609" s="8">
        <v>56.000099189222915</v>
      </c>
      <c r="I609" s="8">
        <v>17.57904304967126</v>
      </c>
      <c r="J609" s="3">
        <f t="shared" si="9"/>
        <v>96.235427779213836</v>
      </c>
    </row>
    <row r="610" spans="1:10" x14ac:dyDescent="0.2">
      <c r="A610" s="7">
        <v>44398.25</v>
      </c>
      <c r="B610" s="8">
        <v>65.053821538162751</v>
      </c>
      <c r="C610" s="8">
        <v>56.161969786459714</v>
      </c>
      <c r="D610" s="8">
        <v>64.80765179666092</v>
      </c>
      <c r="E610" s="8">
        <v>369.90346394488756</v>
      </c>
      <c r="F610" s="8">
        <v>416.99709598705869</v>
      </c>
      <c r="G610" s="8">
        <v>56.65707553492647</v>
      </c>
      <c r="H610" s="8">
        <v>55.998674638731593</v>
      </c>
      <c r="I610" s="8">
        <v>17.562241918195731</v>
      </c>
      <c r="J610" s="3">
        <f t="shared" si="9"/>
        <v>95.093508255462325</v>
      </c>
    </row>
    <row r="611" spans="1:10" x14ac:dyDescent="0.2">
      <c r="A611" s="7">
        <v>44398.291666666664</v>
      </c>
      <c r="B611" s="8">
        <v>65.018182515466918</v>
      </c>
      <c r="C611" s="8">
        <v>56.359291124813524</v>
      </c>
      <c r="D611" s="8">
        <v>65.068446984720907</v>
      </c>
      <c r="E611" s="8">
        <v>370.05072044574888</v>
      </c>
      <c r="F611" s="8">
        <v>416.98627829031682</v>
      </c>
      <c r="G611" s="8">
        <v>56.47857694305074</v>
      </c>
      <c r="H611" s="8">
        <v>55.999455262675298</v>
      </c>
      <c r="I611" s="8">
        <v>17.56562483260851</v>
      </c>
      <c r="J611" s="3">
        <f t="shared" si="9"/>
        <v>94.912407373117532</v>
      </c>
    </row>
    <row r="612" spans="1:10" x14ac:dyDescent="0.2">
      <c r="A612" s="7">
        <v>44398.333333333336</v>
      </c>
      <c r="B612" s="8">
        <v>65.006683117432829</v>
      </c>
      <c r="C612" s="8">
        <v>56.622217632673319</v>
      </c>
      <c r="D612" s="8">
        <v>65.075243151310332</v>
      </c>
      <c r="E612" s="8">
        <v>370.02944338866757</v>
      </c>
      <c r="F612" s="8">
        <v>417.00152022139736</v>
      </c>
      <c r="G612" s="8">
        <v>56.477542137050314</v>
      </c>
      <c r="H612" s="8">
        <v>55.706193425705941</v>
      </c>
      <c r="I612" s="8">
        <v>17.728159531822222</v>
      </c>
      <c r="J612" s="3">
        <f t="shared" si="9"/>
        <v>94.455576030934026</v>
      </c>
    </row>
    <row r="613" spans="1:10" x14ac:dyDescent="0.2">
      <c r="A613" s="7">
        <v>44398.375</v>
      </c>
      <c r="B613" s="8">
        <v>64.997122484958254</v>
      </c>
      <c r="C613" s="8">
        <v>56.606856377199357</v>
      </c>
      <c r="D613" s="8">
        <v>65.387886953105465</v>
      </c>
      <c r="E613" s="8">
        <v>370.06898326827138</v>
      </c>
      <c r="F613" s="8">
        <v>417.04898634449762</v>
      </c>
      <c r="G613" s="8">
        <v>56.477206337205331</v>
      </c>
      <c r="H613" s="8">
        <v>55.996064952500923</v>
      </c>
      <c r="I613" s="8">
        <v>17.996742363362767</v>
      </c>
      <c r="J613" s="3">
        <f t="shared" si="9"/>
        <v>94.476528926343477</v>
      </c>
    </row>
    <row r="614" spans="1:10" x14ac:dyDescent="0.2">
      <c r="A614" s="7">
        <v>44398.416666666664</v>
      </c>
      <c r="B614" s="8">
        <v>64.717290924223377</v>
      </c>
      <c r="C614" s="8">
        <v>56.657510398531123</v>
      </c>
      <c r="D614" s="8">
        <v>65.344155181786206</v>
      </c>
      <c r="E614" s="8">
        <v>369.97614802933401</v>
      </c>
      <c r="F614" s="8">
        <v>417.00934331356507</v>
      </c>
      <c r="G614" s="8">
        <v>56.599671577854558</v>
      </c>
      <c r="H614" s="8">
        <v>56.002431230608636</v>
      </c>
      <c r="I614" s="8">
        <v>17.89026432831972</v>
      </c>
      <c r="J614" s="3">
        <f t="shared" si="9"/>
        <v>94.711838480143484</v>
      </c>
    </row>
    <row r="615" spans="1:10" x14ac:dyDescent="0.2">
      <c r="A615" s="7">
        <v>44398.458333333336</v>
      </c>
      <c r="B615" s="8">
        <v>64.132748112841128</v>
      </c>
      <c r="C615" s="8">
        <v>56.46943884965021</v>
      </c>
      <c r="D615" s="8">
        <v>65.336026697411725</v>
      </c>
      <c r="E615" s="8">
        <v>370.07292677441626</v>
      </c>
      <c r="F615" s="8">
        <v>416.17350811050829</v>
      </c>
      <c r="G615" s="8">
        <v>57.042889073986991</v>
      </c>
      <c r="H615" s="8">
        <v>56.002674922282623</v>
      </c>
      <c r="I615" s="8">
        <v>18.137231087010601</v>
      </c>
      <c r="J615" s="3">
        <f t="shared" si="9"/>
        <v>94.908332909259002</v>
      </c>
    </row>
    <row r="616" spans="1:10" x14ac:dyDescent="0.2">
      <c r="A616" s="7">
        <v>44398.5</v>
      </c>
      <c r="B616" s="8">
        <v>64.124800617557369</v>
      </c>
      <c r="C616" s="8">
        <v>55.949827995715637</v>
      </c>
      <c r="D616" s="8">
        <v>65.931539759342073</v>
      </c>
      <c r="E616" s="8">
        <v>369.98625361492935</v>
      </c>
      <c r="F616" s="8">
        <v>412.14028823141808</v>
      </c>
      <c r="G616" s="8">
        <v>56.479113251599841</v>
      </c>
      <c r="H616" s="8">
        <v>56.002335105481954</v>
      </c>
      <c r="I616" s="8">
        <v>17.718477947052769</v>
      </c>
      <c r="J616" s="3">
        <f t="shared" si="9"/>
        <v>94.762970410029027</v>
      </c>
    </row>
    <row r="617" spans="1:10" x14ac:dyDescent="0.2">
      <c r="A617" s="7">
        <v>44398.541666666664</v>
      </c>
      <c r="B617" s="8">
        <v>63.970256605164515</v>
      </c>
      <c r="C617" s="8">
        <v>56.795736581200003</v>
      </c>
      <c r="D617" s="8">
        <v>65.083872518842782</v>
      </c>
      <c r="E617" s="8">
        <v>369.83370003999403</v>
      </c>
      <c r="F617" s="8">
        <v>412.03529284330563</v>
      </c>
      <c r="G617" s="8">
        <v>56.424757200120368</v>
      </c>
      <c r="H617" s="8">
        <v>56.000325547362706</v>
      </c>
      <c r="I617" s="8">
        <v>17.94757459810069</v>
      </c>
      <c r="J617" s="3">
        <f t="shared" si="9"/>
        <v>94.477508149382388</v>
      </c>
    </row>
    <row r="618" spans="1:10" x14ac:dyDescent="0.2">
      <c r="A618" s="7">
        <v>44398.583333333336</v>
      </c>
      <c r="B618" s="8">
        <v>63.881281258066267</v>
      </c>
      <c r="C618" s="8">
        <v>56.134070510814247</v>
      </c>
      <c r="D618" s="8">
        <v>65.476680773812305</v>
      </c>
      <c r="E618" s="8">
        <v>370.00848104081916</v>
      </c>
      <c r="F618" s="8">
        <v>411.9514631723107</v>
      </c>
      <c r="G618" s="8">
        <v>55.992893827466013</v>
      </c>
      <c r="H618" s="8">
        <v>55.996818698667163</v>
      </c>
      <c r="I618" s="8">
        <v>18.615944584202637</v>
      </c>
      <c r="J618" s="3">
        <f t="shared" si="9"/>
        <v>93.373767941930538</v>
      </c>
    </row>
    <row r="619" spans="1:10" x14ac:dyDescent="0.2">
      <c r="A619" s="7">
        <v>44398.625</v>
      </c>
      <c r="B619" s="8">
        <v>63.993151714732228</v>
      </c>
      <c r="C619" s="8">
        <v>55.473217000596748</v>
      </c>
      <c r="D619" s="8">
        <v>65.299890600410166</v>
      </c>
      <c r="E619" s="8">
        <v>369.98094246310336</v>
      </c>
      <c r="F619" s="8">
        <v>411.97939200357519</v>
      </c>
      <c r="G619" s="8">
        <v>56.707606696251865</v>
      </c>
      <c r="H619" s="8">
        <v>55.997127634293555</v>
      </c>
      <c r="I619" s="8">
        <v>18.391784778413751</v>
      </c>
      <c r="J619" s="3">
        <f t="shared" si="9"/>
        <v>94.31294955213167</v>
      </c>
    </row>
    <row r="620" spans="1:10" x14ac:dyDescent="0.2">
      <c r="A620" s="7">
        <v>44398.666666666664</v>
      </c>
      <c r="B620" s="8">
        <v>64.061132721531024</v>
      </c>
      <c r="C620" s="8">
        <v>56.773415049847259</v>
      </c>
      <c r="D620" s="8">
        <v>64.911395699604086</v>
      </c>
      <c r="E620" s="8">
        <v>370.08500428401271</v>
      </c>
      <c r="F620" s="8">
        <v>412.02137265130904</v>
      </c>
      <c r="G620" s="8">
        <v>56.094786981690966</v>
      </c>
      <c r="H620" s="8">
        <v>55.8891796557864</v>
      </c>
      <c r="I620" s="8">
        <v>18.185965063838836</v>
      </c>
      <c r="J620" s="3">
        <f t="shared" si="9"/>
        <v>93.79800157363853</v>
      </c>
    </row>
    <row r="621" spans="1:10" x14ac:dyDescent="0.2">
      <c r="A621" s="7">
        <v>44398.708333333336</v>
      </c>
      <c r="B621" s="8">
        <v>64.064449891234759</v>
      </c>
      <c r="C621" s="8">
        <v>54.485244351880098</v>
      </c>
      <c r="D621" s="8">
        <v>64.402950783813836</v>
      </c>
      <c r="E621" s="8">
        <v>369.92425407786686</v>
      </c>
      <c r="F621" s="8">
        <v>411.97623951211028</v>
      </c>
      <c r="G621" s="8">
        <v>55.465329759426176</v>
      </c>
      <c r="H621" s="8">
        <v>55.504749146528631</v>
      </c>
      <c r="I621" s="8">
        <v>18.440213313345925</v>
      </c>
      <c r="J621" s="3">
        <f t="shared" si="9"/>
        <v>92.529865592608886</v>
      </c>
    </row>
    <row r="622" spans="1:10" x14ac:dyDescent="0.2">
      <c r="A622" s="7">
        <v>44398.75</v>
      </c>
      <c r="B622" s="8">
        <v>63.997628264775621</v>
      </c>
      <c r="C622" s="8">
        <v>57.782224561976825</v>
      </c>
      <c r="D622" s="8">
        <v>65.114637823712158</v>
      </c>
      <c r="E622" s="8">
        <v>369.90464111033907</v>
      </c>
      <c r="F622" s="8">
        <v>411.9633339429339</v>
      </c>
      <c r="G622" s="8">
        <v>56.085562464947401</v>
      </c>
      <c r="H622" s="8">
        <v>56.000239101417492</v>
      </c>
      <c r="I622" s="8">
        <v>18.473372121600711</v>
      </c>
      <c r="J622" s="3">
        <f t="shared" si="9"/>
        <v>93.612429444764189</v>
      </c>
    </row>
    <row r="623" spans="1:10" x14ac:dyDescent="0.2">
      <c r="A623" s="7">
        <v>44398.791666666664</v>
      </c>
      <c r="B623" s="8">
        <v>63.964349966377078</v>
      </c>
      <c r="C623" s="8">
        <v>55.84056942824234</v>
      </c>
      <c r="D623" s="8">
        <v>64.516298188701171</v>
      </c>
      <c r="E623" s="8">
        <v>370.04233522925864</v>
      </c>
      <c r="F623" s="8">
        <v>412.01758423603957</v>
      </c>
      <c r="G623" s="8">
        <v>57.504213036284234</v>
      </c>
      <c r="H623" s="8">
        <v>56.650783305201621</v>
      </c>
      <c r="I623" s="8">
        <v>18.508547933726781</v>
      </c>
      <c r="J623" s="3">
        <f t="shared" si="9"/>
        <v>95.646448407759067</v>
      </c>
    </row>
    <row r="624" spans="1:10" x14ac:dyDescent="0.2">
      <c r="A624" s="7">
        <v>44398.833333333336</v>
      </c>
      <c r="B624" s="8">
        <v>64.013642146591238</v>
      </c>
      <c r="C624" s="8">
        <v>56.127470549120886</v>
      </c>
      <c r="D624" s="8">
        <v>64.626493435365759</v>
      </c>
      <c r="E624" s="8">
        <v>370.06583491723262</v>
      </c>
      <c r="F624" s="8">
        <v>412.01772226309663</v>
      </c>
      <c r="G624" s="8">
        <v>56.57227686252012</v>
      </c>
      <c r="H624" s="8">
        <v>57.000984059099622</v>
      </c>
      <c r="I624" s="8">
        <v>18.188429460610188</v>
      </c>
      <c r="J624" s="3">
        <f t="shared" si="9"/>
        <v>95.384831461009554</v>
      </c>
    </row>
    <row r="625" spans="1:10" x14ac:dyDescent="0.2">
      <c r="A625" s="7">
        <v>44398.875</v>
      </c>
      <c r="B625" s="8">
        <v>63.947808839162057</v>
      </c>
      <c r="C625" s="8">
        <v>57.434927726557312</v>
      </c>
      <c r="D625" s="8">
        <v>64.820101941050893</v>
      </c>
      <c r="E625" s="8">
        <v>370.20461199419805</v>
      </c>
      <c r="F625" s="8">
        <v>411.9894959507003</v>
      </c>
      <c r="G625" s="8">
        <v>55.963477678305431</v>
      </c>
      <c r="H625" s="8">
        <v>56.270745465094777</v>
      </c>
      <c r="I625" s="8">
        <v>18.109319870920825</v>
      </c>
      <c r="J625" s="3">
        <f t="shared" si="9"/>
        <v>94.124903272479386</v>
      </c>
    </row>
    <row r="626" spans="1:10" x14ac:dyDescent="0.2">
      <c r="A626" s="7">
        <v>44398.916666666664</v>
      </c>
      <c r="B626" s="8">
        <v>64.066571066616689</v>
      </c>
      <c r="C626" s="8">
        <v>55.235359007169563</v>
      </c>
      <c r="D626" s="8">
        <v>64.965150365231082</v>
      </c>
      <c r="E626" s="8">
        <v>370.05559970532477</v>
      </c>
      <c r="F626" s="8">
        <v>412.00933065359584</v>
      </c>
      <c r="G626" s="8">
        <v>55.791360988561628</v>
      </c>
      <c r="H626" s="8">
        <v>56.002271963316907</v>
      </c>
      <c r="I626" s="8">
        <v>18.13247066442916</v>
      </c>
      <c r="J626" s="3">
        <f t="shared" si="9"/>
        <v>93.661162287449372</v>
      </c>
    </row>
    <row r="627" spans="1:10" x14ac:dyDescent="0.2">
      <c r="A627" s="7">
        <v>44398.958333333336</v>
      </c>
      <c r="B627" s="8">
        <v>64.045872502166034</v>
      </c>
      <c r="C627" s="8">
        <v>55.45269006942339</v>
      </c>
      <c r="D627" s="8">
        <v>65.164571948458715</v>
      </c>
      <c r="E627" s="8">
        <v>369.94475315052847</v>
      </c>
      <c r="F627" s="8">
        <v>412.07445336234019</v>
      </c>
      <c r="G627" s="8">
        <v>55.777772843377136</v>
      </c>
      <c r="H627" s="8">
        <v>55.997211659654162</v>
      </c>
      <c r="I627" s="8">
        <v>18.071848874650783</v>
      </c>
      <c r="J627" s="3">
        <f t="shared" si="9"/>
        <v>93.703135628380522</v>
      </c>
    </row>
    <row r="628" spans="1:10" x14ac:dyDescent="0.2">
      <c r="A628" s="7">
        <v>44399</v>
      </c>
      <c r="B628" s="8">
        <v>64.04208471655862</v>
      </c>
      <c r="C628" s="8">
        <v>55.331181436125497</v>
      </c>
      <c r="D628" s="8">
        <v>65.152308225933069</v>
      </c>
      <c r="E628" s="8">
        <v>370.17685800508065</v>
      </c>
      <c r="F628" s="8">
        <v>411.9230661885021</v>
      </c>
      <c r="G628" s="8">
        <v>55.793756293038975</v>
      </c>
      <c r="H628" s="8">
        <v>55.998946931985571</v>
      </c>
      <c r="I628" s="8">
        <v>18.020138020093679</v>
      </c>
      <c r="J628" s="3">
        <f t="shared" si="9"/>
        <v>93.772565204930871</v>
      </c>
    </row>
    <row r="629" spans="1:10" x14ac:dyDescent="0.2">
      <c r="A629" s="7">
        <v>44399.041666666664</v>
      </c>
      <c r="B629" s="8">
        <v>64.035054916656037</v>
      </c>
      <c r="C629" s="8">
        <v>56.205814473493518</v>
      </c>
      <c r="D629" s="8">
        <v>65.102565138470638</v>
      </c>
      <c r="E629" s="8">
        <v>369.9376484020172</v>
      </c>
      <c r="F629" s="8">
        <v>412.04578299718133</v>
      </c>
      <c r="G629" s="8">
        <v>55.7662013712986</v>
      </c>
      <c r="H629" s="8">
        <v>56.307694008918837</v>
      </c>
      <c r="I629" s="8">
        <v>17.943902309469948</v>
      </c>
      <c r="J629" s="3">
        <f t="shared" si="9"/>
        <v>94.129993070747489</v>
      </c>
    </row>
    <row r="630" spans="1:10" x14ac:dyDescent="0.2">
      <c r="A630" s="7">
        <v>44399.083333333336</v>
      </c>
      <c r="B630" s="8">
        <v>63.996406560874618</v>
      </c>
      <c r="C630" s="8">
        <v>58.008431543507207</v>
      </c>
      <c r="D630" s="8">
        <v>65.289258797821631</v>
      </c>
      <c r="E630" s="8">
        <v>370.09883811979165</v>
      </c>
      <c r="F630" s="8">
        <v>412.04260588109207</v>
      </c>
      <c r="G630" s="8">
        <v>55.788634068360373</v>
      </c>
      <c r="H630" s="8">
        <v>56.802054761171263</v>
      </c>
      <c r="I630" s="8">
        <v>17.988604747186077</v>
      </c>
      <c r="J630" s="3">
        <f t="shared" si="9"/>
        <v>94.60208408234557</v>
      </c>
    </row>
    <row r="631" spans="1:10" x14ac:dyDescent="0.2">
      <c r="A631" s="7">
        <v>44399.125</v>
      </c>
      <c r="B631" s="8">
        <v>63.960355282233294</v>
      </c>
      <c r="C631" s="8">
        <v>55.858063113010722</v>
      </c>
      <c r="D631" s="8">
        <v>64.533426492455504</v>
      </c>
      <c r="E631" s="8">
        <v>369.96732141601245</v>
      </c>
      <c r="F631" s="8">
        <v>411.97657154165262</v>
      </c>
      <c r="G631" s="8">
        <v>55.785494610625015</v>
      </c>
      <c r="H631" s="8">
        <v>56.802280779061242</v>
      </c>
      <c r="I631" s="8">
        <v>17.913508969853467</v>
      </c>
      <c r="J631" s="3">
        <f t="shared" si="9"/>
        <v>94.67426641983279</v>
      </c>
    </row>
    <row r="632" spans="1:10" x14ac:dyDescent="0.2">
      <c r="A632" s="7">
        <v>44399.166666666664</v>
      </c>
      <c r="B632" s="8">
        <v>63.999284243875124</v>
      </c>
      <c r="C632" s="8">
        <v>55.979312548058111</v>
      </c>
      <c r="D632" s="8">
        <v>64.747258975310572</v>
      </c>
      <c r="E632" s="8">
        <v>370.00091196730654</v>
      </c>
      <c r="F632" s="8">
        <v>412.00210324433789</v>
      </c>
      <c r="G632" s="8">
        <v>55.779369721893161</v>
      </c>
      <c r="H632" s="8">
        <v>56.79844469000291</v>
      </c>
      <c r="I632" s="8">
        <v>17.832826914121146</v>
      </c>
      <c r="J632" s="3">
        <f t="shared" si="9"/>
        <v>94.744987497774929</v>
      </c>
    </row>
    <row r="633" spans="1:10" x14ac:dyDescent="0.2">
      <c r="A633" s="7">
        <v>44399.208333333336</v>
      </c>
      <c r="B633" s="8">
        <v>63.999567287144956</v>
      </c>
      <c r="C633" s="8">
        <v>56.448059802825476</v>
      </c>
      <c r="D633" s="8">
        <v>65.041831126341151</v>
      </c>
      <c r="E633" s="8">
        <v>369.93349363607808</v>
      </c>
      <c r="F633" s="8">
        <v>411.9832812838149</v>
      </c>
      <c r="G633" s="8">
        <v>55.780185882182963</v>
      </c>
      <c r="H633" s="8">
        <v>56.935303780420007</v>
      </c>
      <c r="I633" s="8">
        <v>17.844151716089854</v>
      </c>
      <c r="J633" s="3">
        <f t="shared" si="9"/>
        <v>94.871337946513123</v>
      </c>
    </row>
    <row r="634" spans="1:10" x14ac:dyDescent="0.2">
      <c r="A634" s="7">
        <v>44399.25</v>
      </c>
      <c r="B634" s="8">
        <v>64.009878167148557</v>
      </c>
      <c r="C634" s="8">
        <v>55.600550950463514</v>
      </c>
      <c r="D634" s="8">
        <v>64.931483688140446</v>
      </c>
      <c r="E634" s="8">
        <v>370.12279662957042</v>
      </c>
      <c r="F634" s="8">
        <v>412.01555165243451</v>
      </c>
      <c r="G634" s="8">
        <v>55.783964372300204</v>
      </c>
      <c r="H634" s="8">
        <v>57.001260303850252</v>
      </c>
      <c r="I634" s="8">
        <v>17.688642610927854</v>
      </c>
      <c r="J634" s="3">
        <f t="shared" si="9"/>
        <v>95.096582065222591</v>
      </c>
    </row>
    <row r="635" spans="1:10" x14ac:dyDescent="0.2">
      <c r="A635" s="7">
        <v>44399.291666666664</v>
      </c>
      <c r="B635" s="8">
        <v>64.011403254879923</v>
      </c>
      <c r="C635" s="8">
        <v>55.429490286378083</v>
      </c>
      <c r="D635" s="8">
        <v>64.772435876024957</v>
      </c>
      <c r="E635" s="8">
        <v>370.05346488597843</v>
      </c>
      <c r="F635" s="8">
        <v>411.94197570146605</v>
      </c>
      <c r="G635" s="8">
        <v>55.776407437357797</v>
      </c>
      <c r="H635" s="8">
        <v>56.994801560203683</v>
      </c>
      <c r="I635" s="8">
        <v>17.658357334593212</v>
      </c>
      <c r="J635" s="3">
        <f t="shared" si="9"/>
        <v>95.112851662968268</v>
      </c>
    </row>
    <row r="636" spans="1:10" x14ac:dyDescent="0.2">
      <c r="A636" s="7">
        <v>44399.333333333336</v>
      </c>
      <c r="B636" s="8">
        <v>64.073764473662791</v>
      </c>
      <c r="C636" s="8">
        <v>55.856641937239345</v>
      </c>
      <c r="D636" s="8">
        <v>65.012579381995423</v>
      </c>
      <c r="E636" s="8">
        <v>370.01253247263219</v>
      </c>
      <c r="F636" s="8">
        <v>412.01014270585046</v>
      </c>
      <c r="G636" s="8">
        <v>55.77919188335499</v>
      </c>
      <c r="H636" s="8">
        <v>56.99925425170143</v>
      </c>
      <c r="I636" s="8">
        <v>17.052284287933929</v>
      </c>
      <c r="J636" s="3">
        <f t="shared" si="9"/>
        <v>95.726161847122484</v>
      </c>
    </row>
    <row r="637" spans="1:10" x14ac:dyDescent="0.2">
      <c r="A637" s="7">
        <v>44399.375</v>
      </c>
      <c r="B637" s="8">
        <v>64.010168741389236</v>
      </c>
      <c r="C637" s="8">
        <v>57.986048049576027</v>
      </c>
      <c r="D637" s="8">
        <v>64.890169852794557</v>
      </c>
      <c r="E637" s="8">
        <v>369.92952208376425</v>
      </c>
      <c r="F637" s="8">
        <v>412.0162060752607</v>
      </c>
      <c r="G637" s="8">
        <v>55.797121216176926</v>
      </c>
      <c r="H637" s="8">
        <v>57.007184622251629</v>
      </c>
      <c r="I637" s="8">
        <v>17.20974983552939</v>
      </c>
      <c r="J637" s="3">
        <f t="shared" si="9"/>
        <v>95.594556002899154</v>
      </c>
    </row>
    <row r="638" spans="1:10" x14ac:dyDescent="0.2">
      <c r="A638" s="7">
        <v>44399.416666666664</v>
      </c>
      <c r="B638" s="8">
        <v>63.926426560987196</v>
      </c>
      <c r="C638" s="8">
        <v>57.353244679248277</v>
      </c>
      <c r="D638" s="8">
        <v>64.681757746174611</v>
      </c>
      <c r="E638" s="8">
        <v>370.14405096985763</v>
      </c>
      <c r="F638" s="8">
        <v>397.82676357645255</v>
      </c>
      <c r="G638" s="8">
        <v>55.838572902735564</v>
      </c>
      <c r="H638" s="8">
        <v>56.999788187500883</v>
      </c>
      <c r="I638" s="8">
        <v>17.2157860443644</v>
      </c>
      <c r="J638" s="3">
        <f t="shared" si="9"/>
        <v>95.622575045872054</v>
      </c>
    </row>
    <row r="639" spans="1:10" x14ac:dyDescent="0.2">
      <c r="A639" s="7">
        <v>44399.458333333336</v>
      </c>
      <c r="B639" s="8">
        <v>63.922481661674311</v>
      </c>
      <c r="C639" s="8">
        <v>55.72468013352988</v>
      </c>
      <c r="D639" s="8">
        <v>64.500899596272134</v>
      </c>
      <c r="E639" s="8">
        <v>370.04910082333964</v>
      </c>
      <c r="F639" s="8">
        <v>405.73551512911865</v>
      </c>
      <c r="G639" s="8">
        <v>56.564221368432513</v>
      </c>
      <c r="H639" s="8">
        <v>57.00188173790729</v>
      </c>
      <c r="I639" s="8">
        <v>17.704335498939617</v>
      </c>
      <c r="J639" s="3">
        <f t="shared" si="9"/>
        <v>95.861767607400182</v>
      </c>
    </row>
    <row r="640" spans="1:10" x14ac:dyDescent="0.2">
      <c r="A640" s="7">
        <v>44399.5</v>
      </c>
      <c r="B640" s="8">
        <v>63.956680524593025</v>
      </c>
      <c r="C640" s="8">
        <v>56.828586542241538</v>
      </c>
      <c r="D640" s="8">
        <v>63.936224086049464</v>
      </c>
      <c r="E640" s="8">
        <v>369.95395104229738</v>
      </c>
      <c r="F640" s="8">
        <v>412.02666415231067</v>
      </c>
      <c r="G640" s="8">
        <v>56.807599517921822</v>
      </c>
      <c r="H640" s="8">
        <v>56.995934451768811</v>
      </c>
      <c r="I640" s="8">
        <v>17.676564016592021</v>
      </c>
      <c r="J640" s="3">
        <f t="shared" si="9"/>
        <v>96.126969953098609</v>
      </c>
    </row>
    <row r="641" spans="1:10" x14ac:dyDescent="0.2">
      <c r="A641" s="7">
        <v>44399.541666666664</v>
      </c>
      <c r="B641" s="8">
        <v>63.932832151252484</v>
      </c>
      <c r="C641" s="8">
        <v>56.315030379659554</v>
      </c>
      <c r="D641" s="8">
        <v>64.243865873948195</v>
      </c>
      <c r="E641" s="8">
        <v>370.03758727782355</v>
      </c>
      <c r="F641" s="8">
        <v>411.98076045607888</v>
      </c>
      <c r="G641" s="8">
        <v>55.959699827208972</v>
      </c>
      <c r="H641" s="8">
        <v>57.001244394752028</v>
      </c>
      <c r="I641" s="8">
        <v>18.05254500304369</v>
      </c>
      <c r="J641" s="3">
        <f t="shared" si="9"/>
        <v>94.90839921891731</v>
      </c>
    </row>
    <row r="642" spans="1:10" x14ac:dyDescent="0.2">
      <c r="A642" s="7">
        <v>44399.583333333336</v>
      </c>
      <c r="B642" s="8">
        <v>63.948049635195943</v>
      </c>
      <c r="C642" s="8">
        <v>55.482882048378656</v>
      </c>
      <c r="D642" s="8">
        <v>64.08203219701214</v>
      </c>
      <c r="E642" s="8">
        <v>369.87748252768108</v>
      </c>
      <c r="F642" s="8">
        <v>411.97666887197073</v>
      </c>
      <c r="G642" s="8">
        <v>55.076451125648198</v>
      </c>
      <c r="H642" s="8">
        <v>56.499605088680646</v>
      </c>
      <c r="I642" s="8">
        <v>18.494480554183465</v>
      </c>
      <c r="J642" s="3">
        <f t="shared" si="9"/>
        <v>93.081575660145376</v>
      </c>
    </row>
    <row r="643" spans="1:10" x14ac:dyDescent="0.2">
      <c r="A643" s="7">
        <v>44399.625</v>
      </c>
      <c r="B643" s="8">
        <v>63.977166893328295</v>
      </c>
      <c r="C643" s="8">
        <v>55.403171890252871</v>
      </c>
      <c r="D643" s="8">
        <v>64.20496838943491</v>
      </c>
      <c r="E643" s="8">
        <v>369.9679029425165</v>
      </c>
      <c r="F643" s="8">
        <v>412.032943703147</v>
      </c>
      <c r="G643" s="8">
        <v>55.505222822096307</v>
      </c>
      <c r="H643" s="8">
        <v>55.997473308068855</v>
      </c>
      <c r="I643" s="8">
        <v>18.56853157123285</v>
      </c>
      <c r="J643" s="3">
        <f t="shared" si="9"/>
        <v>92.934164558932309</v>
      </c>
    </row>
    <row r="644" spans="1:10" x14ac:dyDescent="0.2">
      <c r="A644" s="7">
        <v>44399.666666666664</v>
      </c>
      <c r="B644" s="8">
        <v>63.946211300446286</v>
      </c>
      <c r="C644" s="8">
        <v>56.33550553261005</v>
      </c>
      <c r="D644" s="8">
        <v>63.826651818152492</v>
      </c>
      <c r="E644" s="8">
        <v>370.07156858413754</v>
      </c>
      <c r="F644" s="8">
        <v>411.97878638991023</v>
      </c>
      <c r="G644" s="8">
        <v>55.471823523267567</v>
      </c>
      <c r="H644" s="8">
        <v>55.998126985623237</v>
      </c>
      <c r="I644" s="8">
        <v>18.582432556493803</v>
      </c>
      <c r="J644" s="3">
        <f t="shared" si="9"/>
        <v>92.887517952397005</v>
      </c>
    </row>
    <row r="645" spans="1:10" x14ac:dyDescent="0.2">
      <c r="A645" s="7">
        <v>44399.708333333336</v>
      </c>
      <c r="B645" s="8">
        <v>64.026482153057188</v>
      </c>
      <c r="C645" s="8">
        <v>55.95167934988045</v>
      </c>
      <c r="D645" s="8">
        <v>63.581806487601746</v>
      </c>
      <c r="E645" s="8">
        <v>369.85070458846218</v>
      </c>
      <c r="F645" s="8">
        <v>412.01984972671681</v>
      </c>
      <c r="G645" s="8">
        <v>55.078809831468597</v>
      </c>
      <c r="H645" s="8">
        <v>55.994319871486965</v>
      </c>
      <c r="I645" s="8">
        <v>18.307121506212965</v>
      </c>
      <c r="J645" s="3">
        <f t="shared" ref="J645:J708" si="10">G645+H645-I645</f>
        <v>92.76600819674259</v>
      </c>
    </row>
    <row r="646" spans="1:10" x14ac:dyDescent="0.2">
      <c r="A646" s="7">
        <v>44399.75</v>
      </c>
      <c r="B646" s="8">
        <v>64.022300798079954</v>
      </c>
      <c r="C646" s="8">
        <v>57.902533595238168</v>
      </c>
      <c r="D646" s="8">
        <v>64.390105226446337</v>
      </c>
      <c r="E646" s="8">
        <v>369.90681176301416</v>
      </c>
      <c r="F646" s="8">
        <v>411.99823558645721</v>
      </c>
      <c r="G646" s="8">
        <v>55.24444300030261</v>
      </c>
      <c r="H646" s="8">
        <v>56.001187617371144</v>
      </c>
      <c r="I646" s="8">
        <v>18.261358986469052</v>
      </c>
      <c r="J646" s="3">
        <f t="shared" si="10"/>
        <v>92.984271631204706</v>
      </c>
    </row>
    <row r="647" spans="1:10" x14ac:dyDescent="0.2">
      <c r="A647" s="7">
        <v>44399.791666666664</v>
      </c>
      <c r="B647" s="8">
        <v>63.790267196948648</v>
      </c>
      <c r="C647" s="8">
        <v>56.954370964499347</v>
      </c>
      <c r="D647" s="8">
        <v>63.938098576911855</v>
      </c>
      <c r="E647" s="8">
        <v>369.95674136397662</v>
      </c>
      <c r="F647" s="8">
        <v>412.01897754684518</v>
      </c>
      <c r="G647" s="8">
        <v>57.736559285974963</v>
      </c>
      <c r="H647" s="8">
        <v>56.002415119199625</v>
      </c>
      <c r="I647" s="8">
        <v>18.187151782959496</v>
      </c>
      <c r="J647" s="3">
        <f t="shared" si="10"/>
        <v>95.551822622215099</v>
      </c>
    </row>
    <row r="648" spans="1:10" x14ac:dyDescent="0.2">
      <c r="A648" s="7">
        <v>44399.833333333336</v>
      </c>
      <c r="B648" s="8">
        <v>63.939003324268384</v>
      </c>
      <c r="C648" s="8">
        <v>56.322888060369863</v>
      </c>
      <c r="D648" s="8">
        <v>64.106493748624203</v>
      </c>
      <c r="E648" s="8">
        <v>369.95736692246049</v>
      </c>
      <c r="F648" s="8">
        <v>411.98994072956873</v>
      </c>
      <c r="G648" s="8">
        <v>59.944420640602004</v>
      </c>
      <c r="H648" s="8">
        <v>56.744893594314767</v>
      </c>
      <c r="I648" s="8">
        <v>18.135263845843429</v>
      </c>
      <c r="J648" s="3">
        <f t="shared" si="10"/>
        <v>98.554050389073339</v>
      </c>
    </row>
    <row r="649" spans="1:10" x14ac:dyDescent="0.2">
      <c r="A649" s="7">
        <v>44399.875</v>
      </c>
      <c r="B649" s="8">
        <v>63.591485035590949</v>
      </c>
      <c r="C649" s="8">
        <v>56.082575912766657</v>
      </c>
      <c r="D649" s="8">
        <v>64.304917124529766</v>
      </c>
      <c r="E649" s="8">
        <v>370.04905141499501</v>
      </c>
      <c r="F649" s="8">
        <v>412.01914924090158</v>
      </c>
      <c r="G649" s="8">
        <v>58.387724119637326</v>
      </c>
      <c r="H649" s="8">
        <v>56.576175107155478</v>
      </c>
      <c r="I649" s="8">
        <v>18.01567443034525</v>
      </c>
      <c r="J649" s="3">
        <f t="shared" si="10"/>
        <v>96.948224796447562</v>
      </c>
    </row>
    <row r="650" spans="1:10" x14ac:dyDescent="0.2">
      <c r="A650" s="7">
        <v>44399.916666666664</v>
      </c>
      <c r="B650" s="8">
        <v>64.868013776089498</v>
      </c>
      <c r="C650" s="8">
        <v>56.478278337709376</v>
      </c>
      <c r="D650" s="8">
        <v>64.302394175281933</v>
      </c>
      <c r="E650" s="8">
        <v>370.05824588365994</v>
      </c>
      <c r="F650" s="8">
        <v>411.97694631939549</v>
      </c>
      <c r="G650" s="8">
        <v>56.198655915070866</v>
      </c>
      <c r="H650" s="8">
        <v>56.005276139626886</v>
      </c>
      <c r="I650" s="8">
        <v>17.908296433237105</v>
      </c>
      <c r="J650" s="3">
        <f t="shared" si="10"/>
        <v>94.295635621460661</v>
      </c>
    </row>
    <row r="651" spans="1:10" x14ac:dyDescent="0.2">
      <c r="A651" s="7">
        <v>44399.958333333336</v>
      </c>
      <c r="B651" s="8">
        <v>65.707629529879938</v>
      </c>
      <c r="C651" s="8">
        <v>56.858119332137122</v>
      </c>
      <c r="D651" s="8">
        <v>64.443111380252759</v>
      </c>
      <c r="E651" s="8">
        <v>370.19090282168355</v>
      </c>
      <c r="F651" s="8">
        <v>412.03353855704938</v>
      </c>
      <c r="G651" s="8">
        <v>57.157246100676602</v>
      </c>
      <c r="H651" s="8">
        <v>56.932606230969732</v>
      </c>
      <c r="I651" s="8">
        <v>17.997358662247386</v>
      </c>
      <c r="J651" s="3">
        <f t="shared" si="10"/>
        <v>96.092493669398948</v>
      </c>
    </row>
    <row r="652" spans="1:10" x14ac:dyDescent="0.2">
      <c r="A652" s="7">
        <v>44400</v>
      </c>
      <c r="B652" s="8">
        <v>65.074029024227414</v>
      </c>
      <c r="C652" s="8">
        <v>56.629810830654591</v>
      </c>
      <c r="D652" s="8">
        <v>64.711714565912587</v>
      </c>
      <c r="E652" s="8">
        <v>370.18230212220834</v>
      </c>
      <c r="F652" s="8">
        <v>412.01753834078556</v>
      </c>
      <c r="G652" s="8">
        <v>58.683765040653412</v>
      </c>
      <c r="H652" s="8">
        <v>58.880932331000658</v>
      </c>
      <c r="I652" s="8">
        <v>17.896366633612626</v>
      </c>
      <c r="J652" s="3">
        <f t="shared" si="10"/>
        <v>99.668330738041433</v>
      </c>
    </row>
    <row r="653" spans="1:10" x14ac:dyDescent="0.2">
      <c r="A653" s="7">
        <v>44400.041666666664</v>
      </c>
      <c r="B653" s="8">
        <v>65.017356972814085</v>
      </c>
      <c r="C653" s="8">
        <v>56.370796983985201</v>
      </c>
      <c r="D653" s="8">
        <v>64.679386694262163</v>
      </c>
      <c r="E653" s="8">
        <v>370.08404243826749</v>
      </c>
      <c r="F653" s="8">
        <v>411.99262773653106</v>
      </c>
      <c r="G653" s="8">
        <v>58.083439997612118</v>
      </c>
      <c r="H653" s="8">
        <v>58.498222829281922</v>
      </c>
      <c r="I653" s="8">
        <v>17.82686109632564</v>
      </c>
      <c r="J653" s="3">
        <f t="shared" si="10"/>
        <v>98.754801730568403</v>
      </c>
    </row>
    <row r="654" spans="1:10" x14ac:dyDescent="0.2">
      <c r="A654" s="7">
        <v>44400.083333333336</v>
      </c>
      <c r="B654" s="8">
        <v>64.993854175798702</v>
      </c>
      <c r="C654" s="8">
        <v>56.327757083649892</v>
      </c>
      <c r="D654" s="8">
        <v>64.573188055649609</v>
      </c>
      <c r="E654" s="8">
        <v>369.93630445732737</v>
      </c>
      <c r="F654" s="8">
        <v>411.95728035911776</v>
      </c>
      <c r="G654" s="8">
        <v>57.978984083051827</v>
      </c>
      <c r="H654" s="8">
        <v>58.502512253725016</v>
      </c>
      <c r="I654" s="8">
        <v>17.84907050967724</v>
      </c>
      <c r="J654" s="3">
        <f t="shared" si="10"/>
        <v>98.63242582709961</v>
      </c>
    </row>
    <row r="655" spans="1:10" x14ac:dyDescent="0.2">
      <c r="A655" s="7">
        <v>44400.125</v>
      </c>
      <c r="B655" s="8">
        <v>65.006235681342588</v>
      </c>
      <c r="C655" s="8">
        <v>56.113463768037313</v>
      </c>
      <c r="D655" s="8">
        <v>65.166440540586649</v>
      </c>
      <c r="E655" s="8">
        <v>370.20896852744215</v>
      </c>
      <c r="F655" s="8">
        <v>412.01064581897987</v>
      </c>
      <c r="G655" s="8">
        <v>57.995328300954668</v>
      </c>
      <c r="H655" s="8">
        <v>58.500308396743627</v>
      </c>
      <c r="I655" s="8">
        <v>17.739719165208339</v>
      </c>
      <c r="J655" s="3">
        <f t="shared" si="10"/>
        <v>98.75591753248996</v>
      </c>
    </row>
    <row r="656" spans="1:10" x14ac:dyDescent="0.2">
      <c r="A656" s="7">
        <v>44400.166666666664</v>
      </c>
      <c r="B656" s="8">
        <v>65.004593851641474</v>
      </c>
      <c r="C656" s="8">
        <v>56.593986494309483</v>
      </c>
      <c r="D656" s="8">
        <v>64.994833848839463</v>
      </c>
      <c r="E656" s="8">
        <v>370.00893544745543</v>
      </c>
      <c r="F656" s="8">
        <v>412.01147856633037</v>
      </c>
      <c r="G656" s="8">
        <v>57.969637761476832</v>
      </c>
      <c r="H656" s="8">
        <v>58.496015634561495</v>
      </c>
      <c r="I656" s="8">
        <v>17.627213631494573</v>
      </c>
      <c r="J656" s="3">
        <f t="shared" si="10"/>
        <v>98.838439764543764</v>
      </c>
    </row>
    <row r="657" spans="1:10" x14ac:dyDescent="0.2">
      <c r="A657" s="7">
        <v>44400.208333333336</v>
      </c>
      <c r="B657" s="8">
        <v>64.965586380130873</v>
      </c>
      <c r="C657" s="8">
        <v>56.259267352954808</v>
      </c>
      <c r="D657" s="8">
        <v>64.535380780644957</v>
      </c>
      <c r="E657" s="8">
        <v>369.98214609693929</v>
      </c>
      <c r="F657" s="8">
        <v>412.00001769944276</v>
      </c>
      <c r="G657" s="8">
        <v>57.992918060976535</v>
      </c>
      <c r="H657" s="8">
        <v>58.500417052864037</v>
      </c>
      <c r="I657" s="8">
        <v>17.607939876862268</v>
      </c>
      <c r="J657" s="3">
        <f t="shared" si="10"/>
        <v>98.885395236978297</v>
      </c>
    </row>
    <row r="658" spans="1:10" x14ac:dyDescent="0.2">
      <c r="A658" s="7">
        <v>44400.25</v>
      </c>
      <c r="B658" s="8">
        <v>64.929719953525804</v>
      </c>
      <c r="C658" s="8">
        <v>56.725634835786991</v>
      </c>
      <c r="D658" s="8">
        <v>64.427109835553679</v>
      </c>
      <c r="E658" s="8">
        <v>369.96155390384104</v>
      </c>
      <c r="F658" s="8">
        <v>411.98875758101838</v>
      </c>
      <c r="G658" s="8">
        <v>57.970501708844608</v>
      </c>
      <c r="H658" s="8">
        <v>58.498697856105167</v>
      </c>
      <c r="I658" s="8">
        <v>17.623139949429</v>
      </c>
      <c r="J658" s="3">
        <f t="shared" si="10"/>
        <v>98.846059615520772</v>
      </c>
    </row>
    <row r="659" spans="1:10" x14ac:dyDescent="0.2">
      <c r="A659" s="7">
        <v>44400.291666666664</v>
      </c>
      <c r="B659" s="8">
        <v>65.087488538355814</v>
      </c>
      <c r="C659" s="8">
        <v>56.952229857190737</v>
      </c>
      <c r="D659" s="8">
        <v>64.208696555520987</v>
      </c>
      <c r="E659" s="8">
        <v>369.93867188583647</v>
      </c>
      <c r="F659" s="8">
        <v>412.01887263331548</v>
      </c>
      <c r="G659" s="8">
        <v>58.217541349298372</v>
      </c>
      <c r="H659" s="8">
        <v>58.49899449346686</v>
      </c>
      <c r="I659" s="8">
        <v>17.656571784856279</v>
      </c>
      <c r="J659" s="3">
        <f t="shared" si="10"/>
        <v>99.059964057908957</v>
      </c>
    </row>
    <row r="660" spans="1:10" x14ac:dyDescent="0.2">
      <c r="A660" s="7">
        <v>44400.333333333336</v>
      </c>
      <c r="B660" s="8">
        <v>65.051483393032001</v>
      </c>
      <c r="C660" s="8">
        <v>57.13026417254747</v>
      </c>
      <c r="D660" s="8">
        <v>64.086970060884994</v>
      </c>
      <c r="E660" s="8">
        <v>370.05519778805524</v>
      </c>
      <c r="F660" s="8">
        <v>412.0296673092937</v>
      </c>
      <c r="G660" s="8">
        <v>59.991773690181859</v>
      </c>
      <c r="H660" s="8">
        <v>58.0418460175921</v>
      </c>
      <c r="I660" s="8">
        <v>17.769978679151578</v>
      </c>
      <c r="J660" s="3">
        <f t="shared" si="10"/>
        <v>100.26364102862239</v>
      </c>
    </row>
    <row r="661" spans="1:10" x14ac:dyDescent="0.2">
      <c r="A661" s="7">
        <v>44400.375</v>
      </c>
      <c r="B661" s="8">
        <v>65.015858228680287</v>
      </c>
      <c r="C661" s="8">
        <v>55.815358961757234</v>
      </c>
      <c r="D661" s="8">
        <v>64.046174673749675</v>
      </c>
      <c r="E661" s="8">
        <v>369.96980086023427</v>
      </c>
      <c r="F661" s="8">
        <v>412.00648404793623</v>
      </c>
      <c r="G661" s="8">
        <v>59.485986796852508</v>
      </c>
      <c r="H661" s="8">
        <v>57.561395757498246</v>
      </c>
      <c r="I661" s="8">
        <v>18.243241564041746</v>
      </c>
      <c r="J661" s="3">
        <f t="shared" si="10"/>
        <v>98.804140990309008</v>
      </c>
    </row>
    <row r="662" spans="1:10" x14ac:dyDescent="0.2">
      <c r="A662" s="7">
        <v>44400.416666666664</v>
      </c>
      <c r="B662" s="8">
        <v>64.933022024298324</v>
      </c>
      <c r="C662" s="8">
        <v>57.998945928007309</v>
      </c>
      <c r="D662" s="8">
        <v>64.378715446014638</v>
      </c>
      <c r="E662" s="8">
        <v>370.11485861103114</v>
      </c>
      <c r="F662" s="8">
        <v>412.02422966063398</v>
      </c>
      <c r="G662" s="8">
        <v>58.973690925033765</v>
      </c>
      <c r="H662" s="8">
        <v>57.001805207753968</v>
      </c>
      <c r="I662" s="8">
        <v>17.540417659301045</v>
      </c>
      <c r="J662" s="3">
        <f t="shared" si="10"/>
        <v>98.435078473486683</v>
      </c>
    </row>
    <row r="663" spans="1:10" x14ac:dyDescent="0.2">
      <c r="A663" s="7">
        <v>44400.458333333336</v>
      </c>
      <c r="B663" s="8">
        <v>65.56780375228098</v>
      </c>
      <c r="C663" s="8">
        <v>56.569791414847501</v>
      </c>
      <c r="D663" s="8">
        <v>63.99611293710948</v>
      </c>
      <c r="E663" s="8">
        <v>369.78305574451173</v>
      </c>
      <c r="F663" s="8">
        <v>409.45710039281983</v>
      </c>
      <c r="G663" s="8">
        <v>58.977753486044854</v>
      </c>
      <c r="H663" s="8">
        <v>57.589469405058985</v>
      </c>
      <c r="I663" s="8">
        <v>18.077644268204764</v>
      </c>
      <c r="J663" s="3">
        <f t="shared" si="10"/>
        <v>98.489578622899074</v>
      </c>
    </row>
    <row r="664" spans="1:10" x14ac:dyDescent="0.2">
      <c r="A664" s="7">
        <v>44400.5</v>
      </c>
      <c r="B664" s="8">
        <v>65.94512760377269</v>
      </c>
      <c r="C664" s="8">
        <v>55.638646942133008</v>
      </c>
      <c r="D664" s="8">
        <v>63.794673264807159</v>
      </c>
      <c r="E664" s="8">
        <v>369.97914931731947</v>
      </c>
      <c r="F664" s="8">
        <v>407.00878108073931</v>
      </c>
      <c r="G664" s="8">
        <v>58.982832253576859</v>
      </c>
      <c r="H664" s="8">
        <v>58.003758414967983</v>
      </c>
      <c r="I664" s="8">
        <v>17.779570142651355</v>
      </c>
      <c r="J664" s="3">
        <f t="shared" si="10"/>
        <v>99.207020525893483</v>
      </c>
    </row>
    <row r="665" spans="1:10" x14ac:dyDescent="0.2">
      <c r="A665" s="7">
        <v>44400.541666666664</v>
      </c>
      <c r="B665" s="8">
        <v>66.069009035228234</v>
      </c>
      <c r="C665" s="8">
        <v>56.119684967291732</v>
      </c>
      <c r="D665" s="8">
        <v>65.562971683692439</v>
      </c>
      <c r="E665" s="8">
        <v>369.98721623113471</v>
      </c>
      <c r="F665" s="8">
        <v>407.02362778630908</v>
      </c>
      <c r="G665" s="8">
        <v>58.973739425696841</v>
      </c>
      <c r="H665" s="8">
        <v>57.997061659624258</v>
      </c>
      <c r="I665" s="8">
        <v>18.200920607215313</v>
      </c>
      <c r="J665" s="3">
        <f t="shared" si="10"/>
        <v>98.76988047810579</v>
      </c>
    </row>
    <row r="666" spans="1:10" x14ac:dyDescent="0.2">
      <c r="A666" s="7">
        <v>44400.583333333336</v>
      </c>
      <c r="B666" s="8">
        <v>65.966708733402157</v>
      </c>
      <c r="C666" s="8">
        <v>56.708196230868083</v>
      </c>
      <c r="D666" s="8">
        <v>65.294032839895223</v>
      </c>
      <c r="E666" s="8">
        <v>370.02997991225476</v>
      </c>
      <c r="F666" s="8">
        <v>407.00031582461435</v>
      </c>
      <c r="G666" s="8">
        <v>56.483472065214137</v>
      </c>
      <c r="H666" s="8">
        <v>57.780811773400039</v>
      </c>
      <c r="I666" s="8">
        <v>18.328224644517849</v>
      </c>
      <c r="J666" s="3">
        <f t="shared" si="10"/>
        <v>95.93605919409633</v>
      </c>
    </row>
    <row r="667" spans="1:10" x14ac:dyDescent="0.2">
      <c r="A667" s="7">
        <v>44400.625</v>
      </c>
      <c r="B667" s="8">
        <v>65.975206282076343</v>
      </c>
      <c r="C667" s="8">
        <v>56.179565955104565</v>
      </c>
      <c r="D667" s="8">
        <v>64.867676919222347</v>
      </c>
      <c r="E667" s="8">
        <v>370.20561817206845</v>
      </c>
      <c r="F667" s="8">
        <v>407.00901012457854</v>
      </c>
      <c r="G667" s="8">
        <v>53.514682147625102</v>
      </c>
      <c r="H667" s="8">
        <v>56.998112634656913</v>
      </c>
      <c r="I667" s="8">
        <v>18.431207100583212</v>
      </c>
      <c r="J667" s="3">
        <f t="shared" si="10"/>
        <v>92.081587681698807</v>
      </c>
    </row>
    <row r="668" spans="1:10" x14ac:dyDescent="0.2">
      <c r="A668" s="7">
        <v>44400.666666666664</v>
      </c>
      <c r="B668" s="8">
        <v>65.963505090228892</v>
      </c>
      <c r="C668" s="8">
        <v>55.12099662940561</v>
      </c>
      <c r="D668" s="8">
        <v>64.73969107595714</v>
      </c>
      <c r="E668" s="8">
        <v>369.94479368423566</v>
      </c>
      <c r="F668" s="8">
        <v>407.01488580856022</v>
      </c>
      <c r="G668" s="8">
        <v>54.003732720329509</v>
      </c>
      <c r="H668" s="8">
        <v>55.882627920033492</v>
      </c>
      <c r="I668" s="8">
        <v>18.357664191556154</v>
      </c>
      <c r="J668" s="3">
        <f t="shared" si="10"/>
        <v>91.528696448806841</v>
      </c>
    </row>
    <row r="669" spans="1:10" x14ac:dyDescent="0.2">
      <c r="A669" s="7">
        <v>44400.708333333336</v>
      </c>
      <c r="B669" s="8">
        <v>66.078239365334895</v>
      </c>
      <c r="C669" s="8">
        <v>56.20766529201947</v>
      </c>
      <c r="D669" s="8">
        <v>65.459045238617207</v>
      </c>
      <c r="E669" s="8">
        <v>370.11744382069628</v>
      </c>
      <c r="F669" s="8">
        <v>407.01193869490265</v>
      </c>
      <c r="G669" s="8">
        <v>58.292604736783879</v>
      </c>
      <c r="H669" s="8">
        <v>56.927869989656301</v>
      </c>
      <c r="I669" s="8">
        <v>18.450437711097184</v>
      </c>
      <c r="J669" s="3">
        <f t="shared" si="10"/>
        <v>96.770037015343007</v>
      </c>
    </row>
    <row r="670" spans="1:10" x14ac:dyDescent="0.2">
      <c r="A670" s="7">
        <v>44400.75</v>
      </c>
      <c r="B670" s="8">
        <v>66.114256840542851</v>
      </c>
      <c r="C670" s="8">
        <v>56.99623286808076</v>
      </c>
      <c r="D670" s="8">
        <v>61.63016803058558</v>
      </c>
      <c r="E670" s="8">
        <v>369.9687704594503</v>
      </c>
      <c r="F670" s="8">
        <v>407.32055409700581</v>
      </c>
      <c r="G670" s="8">
        <v>20.263713149419551</v>
      </c>
      <c r="H670" s="8">
        <v>20.236305029336922</v>
      </c>
      <c r="I670" s="8">
        <v>18.872784371264785</v>
      </c>
      <c r="J670" s="3">
        <f t="shared" si="10"/>
        <v>21.627233807491692</v>
      </c>
    </row>
    <row r="671" spans="1:10" x14ac:dyDescent="0.2">
      <c r="A671" s="7">
        <v>44400.791666666664</v>
      </c>
      <c r="B671" s="8">
        <v>66.424068337535488</v>
      </c>
      <c r="C671" s="8">
        <v>62.666168902552549</v>
      </c>
      <c r="D671" s="8">
        <v>34.569632648437661</v>
      </c>
      <c r="E671" s="8">
        <v>369.90939237333447</v>
      </c>
      <c r="F671" s="8">
        <v>405.7312455718814</v>
      </c>
      <c r="G671" s="8">
        <v>0.10121040931906577</v>
      </c>
      <c r="H671" s="8">
        <v>27.430012193934541</v>
      </c>
      <c r="I671" s="8">
        <v>27.004938210522198</v>
      </c>
      <c r="J671" s="3">
        <f t="shared" si="10"/>
        <v>0.5262843927314087</v>
      </c>
    </row>
    <row r="672" spans="1:10" x14ac:dyDescent="0.2">
      <c r="A672" s="7">
        <v>44400.833333333336</v>
      </c>
      <c r="B672" s="8">
        <v>66.199288956600455</v>
      </c>
      <c r="C672" s="8">
        <v>71.597528608408211</v>
      </c>
      <c r="D672" s="8">
        <v>25.694516055443966</v>
      </c>
      <c r="E672" s="8">
        <v>362.78214525733813</v>
      </c>
      <c r="F672" s="8">
        <v>399.99457096755089</v>
      </c>
      <c r="G672" s="8">
        <v>0.10242401659027078</v>
      </c>
      <c r="H672" s="8">
        <v>13.62726508790873</v>
      </c>
      <c r="I672" s="8">
        <v>30.685509070392914</v>
      </c>
      <c r="J672" s="3">
        <f t="shared" si="10"/>
        <v>-16.955819965893912</v>
      </c>
    </row>
    <row r="673" spans="1:10" x14ac:dyDescent="0.2">
      <c r="A673" s="7">
        <v>44400.875</v>
      </c>
      <c r="B673" s="8">
        <v>66.094251187754622</v>
      </c>
      <c r="C673" s="8">
        <v>69.773792720335479</v>
      </c>
      <c r="D673" s="8">
        <v>27.024669720079125</v>
      </c>
      <c r="E673" s="8">
        <v>360.15419780022933</v>
      </c>
      <c r="F673" s="8">
        <v>400.08494597222085</v>
      </c>
      <c r="G673" s="8">
        <v>0.11292504531196461</v>
      </c>
      <c r="H673" s="8">
        <v>29.991009914993985</v>
      </c>
      <c r="I673" s="8">
        <v>41.520686556051594</v>
      </c>
      <c r="J673" s="3">
        <f t="shared" si="10"/>
        <v>-11.416751595745644</v>
      </c>
    </row>
    <row r="674" spans="1:10" x14ac:dyDescent="0.2">
      <c r="A674" s="7">
        <v>44400.916666666664</v>
      </c>
      <c r="B674" s="8">
        <v>65.929109494008785</v>
      </c>
      <c r="C674" s="8">
        <v>70.897631777938088</v>
      </c>
      <c r="D674" s="8">
        <v>46.467512304293436</v>
      </c>
      <c r="E674" s="8">
        <v>360.11408602308626</v>
      </c>
      <c r="F674" s="8">
        <v>400.05280618877333</v>
      </c>
      <c r="G674" s="8">
        <v>5.3073078910844842</v>
      </c>
      <c r="H674" s="8">
        <v>35.07698177426709</v>
      </c>
      <c r="I674" s="8">
        <v>38.931920575491461</v>
      </c>
      <c r="J674" s="3">
        <f t="shared" si="10"/>
        <v>1.4523690898601131</v>
      </c>
    </row>
    <row r="675" spans="1:10" x14ac:dyDescent="0.2">
      <c r="A675" s="7">
        <v>44400.958333333336</v>
      </c>
      <c r="B675" s="8">
        <v>66.101031309462101</v>
      </c>
      <c r="C675" s="8">
        <v>70.547860168326636</v>
      </c>
      <c r="D675" s="8">
        <v>41.083953202733653</v>
      </c>
      <c r="E675" s="8">
        <v>360.00949744428817</v>
      </c>
      <c r="F675" s="8">
        <v>400.00406263404227</v>
      </c>
      <c r="G675" s="8">
        <v>6.8927004962102165</v>
      </c>
      <c r="H675" s="8">
        <v>37.443756665447417</v>
      </c>
      <c r="I675" s="8">
        <v>35.936785024878759</v>
      </c>
      <c r="J675" s="3">
        <f t="shared" si="10"/>
        <v>8.3996721367788751</v>
      </c>
    </row>
    <row r="676" spans="1:10" s="1" customFormat="1" x14ac:dyDescent="0.2">
      <c r="A676" s="12">
        <v>44401</v>
      </c>
      <c r="B676" s="13">
        <v>65.988388659440091</v>
      </c>
      <c r="C676" s="13">
        <v>49.1138900978194</v>
      </c>
      <c r="D676" s="13">
        <v>51.419828149855945</v>
      </c>
      <c r="E676" s="13">
        <v>369.95736478073059</v>
      </c>
      <c r="F676" s="13">
        <v>399.95638712815503</v>
      </c>
      <c r="G676" s="13">
        <v>44.77668380579604</v>
      </c>
      <c r="H676" s="13">
        <v>49.672436620879083</v>
      </c>
      <c r="I676" s="13">
        <v>17.482515200924702</v>
      </c>
      <c r="J676" s="3">
        <f t="shared" si="10"/>
        <v>76.966605225750413</v>
      </c>
    </row>
    <row r="677" spans="1:10" x14ac:dyDescent="0.2">
      <c r="A677" s="7">
        <v>44401.041666666664</v>
      </c>
      <c r="B677" s="8">
        <v>65.970420110026993</v>
      </c>
      <c r="C677" s="8">
        <v>37.63882387613284</v>
      </c>
      <c r="D677" s="8">
        <v>56.002980921072385</v>
      </c>
      <c r="E677" s="8">
        <v>370.04077133656972</v>
      </c>
      <c r="F677" s="8">
        <v>400.87325598869432</v>
      </c>
      <c r="G677" s="8">
        <v>50.400400487339759</v>
      </c>
      <c r="H677" s="8">
        <v>49.997687053329365</v>
      </c>
      <c r="I677" s="8">
        <v>17.136128882603622</v>
      </c>
      <c r="J677" s="3">
        <f t="shared" si="10"/>
        <v>83.26195865806551</v>
      </c>
    </row>
    <row r="678" spans="1:10" x14ac:dyDescent="0.2">
      <c r="A678" s="7">
        <v>44401.083333333336</v>
      </c>
      <c r="B678" s="8">
        <v>65.869822834226426</v>
      </c>
      <c r="C678" s="8">
        <v>34.806201493561069</v>
      </c>
      <c r="D678" s="8">
        <v>58.469677534784729</v>
      </c>
      <c r="E678" s="8">
        <v>370.00711481142309</v>
      </c>
      <c r="F678" s="8">
        <v>404.97430735428458</v>
      </c>
      <c r="G678" s="8">
        <v>67.550530978388807</v>
      </c>
      <c r="H678" s="8">
        <v>55.830681403747178</v>
      </c>
      <c r="I678" s="8">
        <v>18.174734363625451</v>
      </c>
      <c r="J678" s="3">
        <f t="shared" si="10"/>
        <v>105.20647801851054</v>
      </c>
    </row>
    <row r="679" spans="1:10" x14ac:dyDescent="0.2">
      <c r="A679" s="7">
        <v>44401.125</v>
      </c>
      <c r="B679" s="8">
        <v>66.053806562941432</v>
      </c>
      <c r="C679" s="8">
        <v>42.767711858449829</v>
      </c>
      <c r="D679" s="8">
        <v>63.283331456409584</v>
      </c>
      <c r="E679" s="8">
        <v>370.06113799450026</v>
      </c>
      <c r="F679" s="8">
        <v>404.9781047019369</v>
      </c>
      <c r="G679" s="8">
        <v>77.274951777024128</v>
      </c>
      <c r="H679" s="8">
        <v>59.99681937010579</v>
      </c>
      <c r="I679" s="8">
        <v>17.256072409186022</v>
      </c>
      <c r="J679" s="3">
        <f t="shared" si="10"/>
        <v>120.01569873794391</v>
      </c>
    </row>
    <row r="680" spans="1:10" x14ac:dyDescent="0.2">
      <c r="A680" s="7">
        <v>44401.166666666664</v>
      </c>
      <c r="B680" s="8">
        <v>65.561611894119451</v>
      </c>
      <c r="C680" s="8">
        <v>45.784934910910835</v>
      </c>
      <c r="D680" s="8">
        <v>61.882379449657776</v>
      </c>
      <c r="E680" s="8">
        <v>370.0456377238682</v>
      </c>
      <c r="F680" s="8">
        <v>404.93270787174981</v>
      </c>
      <c r="G680" s="8">
        <v>70.389218350892634</v>
      </c>
      <c r="H680" s="8">
        <v>59.986662304625028</v>
      </c>
      <c r="I680" s="8">
        <v>17.59365515364096</v>
      </c>
      <c r="J680" s="3">
        <f t="shared" si="10"/>
        <v>112.78222550187672</v>
      </c>
    </row>
    <row r="681" spans="1:10" x14ac:dyDescent="0.2">
      <c r="A681" s="7">
        <v>44401.208333333336</v>
      </c>
      <c r="B681" s="8">
        <v>43.739884996298393</v>
      </c>
      <c r="C681" s="8">
        <v>41.168567757565711</v>
      </c>
      <c r="D681" s="8">
        <v>62.51077225175775</v>
      </c>
      <c r="E681" s="8">
        <v>370.03931745713356</v>
      </c>
      <c r="F681" s="8">
        <v>405.01909466557396</v>
      </c>
      <c r="G681" s="8">
        <v>67.295326517895674</v>
      </c>
      <c r="H681" s="8">
        <v>59.998269942049909</v>
      </c>
      <c r="I681" s="8">
        <v>17.563766292905683</v>
      </c>
      <c r="J681" s="3">
        <f t="shared" si="10"/>
        <v>109.72983016703989</v>
      </c>
    </row>
    <row r="682" spans="1:10" x14ac:dyDescent="0.2">
      <c r="A682" s="7">
        <v>44401.25</v>
      </c>
      <c r="B682" s="8">
        <v>29.95092040537817</v>
      </c>
      <c r="C682" s="8">
        <v>43.669862022719691</v>
      </c>
      <c r="D682" s="8">
        <v>63.521739581619393</v>
      </c>
      <c r="E682" s="8">
        <v>369.91468434677176</v>
      </c>
      <c r="F682" s="8">
        <v>404.98439173464209</v>
      </c>
      <c r="G682" s="8">
        <v>65.854543582623918</v>
      </c>
      <c r="H682" s="8">
        <v>60.002955806017191</v>
      </c>
      <c r="I682" s="8">
        <v>17.53117948837539</v>
      </c>
      <c r="J682" s="3">
        <f t="shared" si="10"/>
        <v>108.32631990026573</v>
      </c>
    </row>
    <row r="683" spans="1:10" x14ac:dyDescent="0.2">
      <c r="A683" s="7">
        <v>44401.291666666664</v>
      </c>
      <c r="B683" s="8">
        <v>30.044984415421002</v>
      </c>
      <c r="C683" s="8">
        <v>44.705785399610384</v>
      </c>
      <c r="D683" s="8">
        <v>63.474586046215265</v>
      </c>
      <c r="E683" s="8">
        <v>370.04173640188151</v>
      </c>
      <c r="F683" s="8">
        <v>404.96831061298042</v>
      </c>
      <c r="G683" s="8">
        <v>63.064490156558186</v>
      </c>
      <c r="H683" s="8">
        <v>60.002306779153713</v>
      </c>
      <c r="I683" s="8">
        <v>17.461455307838417</v>
      </c>
      <c r="J683" s="3">
        <f t="shared" si="10"/>
        <v>105.60534162787347</v>
      </c>
    </row>
    <row r="684" spans="1:10" x14ac:dyDescent="0.2">
      <c r="A684" s="7">
        <v>44401.333333333336</v>
      </c>
      <c r="B684" s="8">
        <v>32.493309365126358</v>
      </c>
      <c r="C684" s="8">
        <v>44.159831332259166</v>
      </c>
      <c r="D684" s="8">
        <v>63.829941879585903</v>
      </c>
      <c r="E684" s="8">
        <v>370.04293315691069</v>
      </c>
      <c r="F684" s="8">
        <v>404.9716387984476</v>
      </c>
      <c r="G684" s="8">
        <v>62.947145946341088</v>
      </c>
      <c r="H684" s="8">
        <v>59.991426539185376</v>
      </c>
      <c r="I684" s="8">
        <v>17.623283844142222</v>
      </c>
      <c r="J684" s="3">
        <f t="shared" si="10"/>
        <v>105.31528864138424</v>
      </c>
    </row>
    <row r="685" spans="1:10" x14ac:dyDescent="0.2">
      <c r="A685" s="7">
        <v>44401.375</v>
      </c>
      <c r="B685" s="8">
        <v>41.974012845276867</v>
      </c>
      <c r="C685" s="8">
        <v>43.723702696410875</v>
      </c>
      <c r="D685" s="8">
        <v>64.24604951658516</v>
      </c>
      <c r="E685" s="8">
        <v>370.04049348949144</v>
      </c>
      <c r="F685" s="8">
        <v>405.02211252752926</v>
      </c>
      <c r="G685" s="8">
        <v>63.21855555820224</v>
      </c>
      <c r="H685" s="8">
        <v>60.023533550200952</v>
      </c>
      <c r="I685" s="8">
        <v>17.941571965787322</v>
      </c>
      <c r="J685" s="3">
        <f t="shared" si="10"/>
        <v>105.30051714261587</v>
      </c>
    </row>
    <row r="686" spans="1:10" x14ac:dyDescent="0.2">
      <c r="A686" s="7">
        <v>44401.416666666664</v>
      </c>
      <c r="B686" s="8">
        <v>56.536860408583955</v>
      </c>
      <c r="C686" s="8">
        <v>44.67634992293268</v>
      </c>
      <c r="D686" s="8">
        <v>64.382420617607195</v>
      </c>
      <c r="E686" s="8">
        <v>369.79952765592452</v>
      </c>
      <c r="F686" s="8">
        <v>405.0189448511735</v>
      </c>
      <c r="G686" s="8">
        <v>63.990283906186313</v>
      </c>
      <c r="H686" s="8">
        <v>60.69594005863182</v>
      </c>
      <c r="I686" s="8">
        <v>17.687987107949201</v>
      </c>
      <c r="J686" s="3">
        <f t="shared" si="10"/>
        <v>106.99823685686894</v>
      </c>
    </row>
    <row r="687" spans="1:10" x14ac:dyDescent="0.2">
      <c r="A687" s="7">
        <v>44401.458333333336</v>
      </c>
      <c r="B687" s="8">
        <v>59.644341202264592</v>
      </c>
      <c r="C687" s="8">
        <v>43.800140352356621</v>
      </c>
      <c r="D687" s="8">
        <v>64.130856312097023</v>
      </c>
      <c r="E687" s="8">
        <v>370.16446560822766</v>
      </c>
      <c r="F687" s="8">
        <v>404.99644562080061</v>
      </c>
      <c r="G687" s="8">
        <v>64.841216732351171</v>
      </c>
      <c r="H687" s="8">
        <v>60.693543727033493</v>
      </c>
      <c r="I687" s="8">
        <v>18.062070723820408</v>
      </c>
      <c r="J687" s="3">
        <f t="shared" si="10"/>
        <v>107.47268973556426</v>
      </c>
    </row>
    <row r="688" spans="1:10" x14ac:dyDescent="0.2">
      <c r="A688" s="7">
        <v>44401.5</v>
      </c>
      <c r="B688" s="8">
        <v>57.414752308133288</v>
      </c>
      <c r="C688" s="8">
        <v>42.989803500602541</v>
      </c>
      <c r="D688" s="8">
        <v>64.304049656037549</v>
      </c>
      <c r="E688" s="8">
        <v>369.89985840338932</v>
      </c>
      <c r="F688" s="8">
        <v>405.00406196623834</v>
      </c>
      <c r="G688" s="8">
        <v>64.968315756222225</v>
      </c>
      <c r="H688" s="8">
        <v>60.707817245478978</v>
      </c>
      <c r="I688" s="8">
        <v>18.179744042184652</v>
      </c>
      <c r="J688" s="3">
        <f t="shared" si="10"/>
        <v>107.49638895951655</v>
      </c>
    </row>
    <row r="689" spans="1:10" x14ac:dyDescent="0.2">
      <c r="A689" s="7">
        <v>44401.541666666664</v>
      </c>
      <c r="B689" s="8">
        <v>56.657851198182179</v>
      </c>
      <c r="C689" s="8">
        <v>43.891416472561069</v>
      </c>
      <c r="D689" s="8">
        <v>63.850329317968004</v>
      </c>
      <c r="E689" s="8">
        <v>370.03455638883793</v>
      </c>
      <c r="F689" s="8">
        <v>405.00289802473969</v>
      </c>
      <c r="G689" s="8">
        <v>65.132083999849172</v>
      </c>
      <c r="H689" s="8">
        <v>60.696477106170803</v>
      </c>
      <c r="I689" s="8">
        <v>18.126259529350548</v>
      </c>
      <c r="J689" s="3">
        <f t="shared" si="10"/>
        <v>107.70230157666943</v>
      </c>
    </row>
    <row r="690" spans="1:10" x14ac:dyDescent="0.2">
      <c r="A690" s="7">
        <v>44401.583333333336</v>
      </c>
      <c r="B690" s="8">
        <v>56.462462863625909</v>
      </c>
      <c r="C690" s="8">
        <v>43.346227349513256</v>
      </c>
      <c r="D690" s="8">
        <v>64.015600014030241</v>
      </c>
      <c r="E690" s="8">
        <v>370.11538401149511</v>
      </c>
      <c r="F690" s="8">
        <v>405.01149619571657</v>
      </c>
      <c r="G690" s="8">
        <v>65.163647093977772</v>
      </c>
      <c r="H690" s="8">
        <v>60.705549015115849</v>
      </c>
      <c r="I690" s="8">
        <v>18.454601244938928</v>
      </c>
      <c r="J690" s="3">
        <f t="shared" si="10"/>
        <v>107.41459486415469</v>
      </c>
    </row>
    <row r="691" spans="1:10" x14ac:dyDescent="0.2">
      <c r="A691" s="7">
        <v>44401.625</v>
      </c>
      <c r="B691" s="8">
        <v>56.965242055054759</v>
      </c>
      <c r="C691" s="8">
        <v>43.349339047286342</v>
      </c>
      <c r="D691" s="8">
        <v>63.907188639085781</v>
      </c>
      <c r="E691" s="8">
        <v>370.07302876992708</v>
      </c>
      <c r="F691" s="8">
        <v>405.03797616043414</v>
      </c>
      <c r="G691" s="8">
        <v>65.01212303017698</v>
      </c>
      <c r="H691" s="8">
        <v>60.69325516694591</v>
      </c>
      <c r="I691" s="8">
        <v>18.37622061691166</v>
      </c>
      <c r="J691" s="3">
        <f t="shared" si="10"/>
        <v>107.32915758021122</v>
      </c>
    </row>
    <row r="692" spans="1:10" x14ac:dyDescent="0.2">
      <c r="A692" s="7">
        <v>44401.666666666664</v>
      </c>
      <c r="B692" s="8">
        <v>57.337319924097152</v>
      </c>
      <c r="C692" s="8">
        <v>43.411078577174855</v>
      </c>
      <c r="D692" s="8">
        <v>63.8412688031271</v>
      </c>
      <c r="E692" s="8">
        <v>370.18691577029637</v>
      </c>
      <c r="F692" s="8">
        <v>404.97854815966809</v>
      </c>
      <c r="G692" s="8">
        <v>62.910758038431844</v>
      </c>
      <c r="H692" s="8">
        <v>60.704906952825148</v>
      </c>
      <c r="I692" s="8">
        <v>18.471051022348945</v>
      </c>
      <c r="J692" s="3">
        <f t="shared" si="10"/>
        <v>105.14461396890805</v>
      </c>
    </row>
    <row r="693" spans="1:10" x14ac:dyDescent="0.2">
      <c r="A693" s="7">
        <v>44401.708333333336</v>
      </c>
      <c r="B693" s="8">
        <v>56.681902774410119</v>
      </c>
      <c r="C693" s="8">
        <v>42.648299857206439</v>
      </c>
      <c r="D693" s="8">
        <v>63.89589948332786</v>
      </c>
      <c r="E693" s="8">
        <v>369.92172233749011</v>
      </c>
      <c r="F693" s="8">
        <v>405.01119059274077</v>
      </c>
      <c r="G693" s="8">
        <v>61.666106196160435</v>
      </c>
      <c r="H693" s="8">
        <v>60.689274208205397</v>
      </c>
      <c r="I693" s="8">
        <v>18.434226047067181</v>
      </c>
      <c r="J693" s="3">
        <f t="shared" si="10"/>
        <v>103.92115435729865</v>
      </c>
    </row>
    <row r="694" spans="1:10" x14ac:dyDescent="0.2">
      <c r="A694" s="7">
        <v>44401.75</v>
      </c>
      <c r="B694" s="8">
        <v>56.103241581995839</v>
      </c>
      <c r="C694" s="8">
        <v>44.004897684935003</v>
      </c>
      <c r="D694" s="8">
        <v>64.171058930293043</v>
      </c>
      <c r="E694" s="8">
        <v>370.01089875810584</v>
      </c>
      <c r="F694" s="8">
        <v>405.04541324167889</v>
      </c>
      <c r="G694" s="8">
        <v>61.036814537644076</v>
      </c>
      <c r="H694" s="8">
        <v>60.006307751709002</v>
      </c>
      <c r="I694" s="8">
        <v>18.195709640108745</v>
      </c>
      <c r="J694" s="3">
        <f t="shared" si="10"/>
        <v>102.84741264924433</v>
      </c>
    </row>
    <row r="695" spans="1:10" x14ac:dyDescent="0.2">
      <c r="A695" s="7">
        <v>44401.791666666664</v>
      </c>
      <c r="B695" s="8">
        <v>57.900870606031482</v>
      </c>
      <c r="C695" s="8">
        <v>43.438177227956089</v>
      </c>
      <c r="D695" s="8">
        <v>64.076727112403503</v>
      </c>
      <c r="E695" s="8">
        <v>370.01572999803955</v>
      </c>
      <c r="F695" s="8">
        <v>404.9718871663423</v>
      </c>
      <c r="G695" s="8">
        <v>59.695757532511813</v>
      </c>
      <c r="H695" s="8">
        <v>59.593768150664786</v>
      </c>
      <c r="I695" s="8">
        <v>18.123292205572209</v>
      </c>
      <c r="J695" s="3">
        <f t="shared" si="10"/>
        <v>101.16623347760439</v>
      </c>
    </row>
    <row r="696" spans="1:10" x14ac:dyDescent="0.2">
      <c r="A696" s="7">
        <v>44401.833333333336</v>
      </c>
      <c r="B696" s="8">
        <v>58.541157867464221</v>
      </c>
      <c r="C696" s="8">
        <v>43.672877633009421</v>
      </c>
      <c r="D696" s="8">
        <v>64.274786967455583</v>
      </c>
      <c r="E696" s="8">
        <v>369.99223336807063</v>
      </c>
      <c r="F696" s="8">
        <v>404.9391051546703</v>
      </c>
      <c r="G696" s="8">
        <v>59.654436585475359</v>
      </c>
      <c r="H696" s="8">
        <v>59.502273043596261</v>
      </c>
      <c r="I696" s="8">
        <v>18.006200167049375</v>
      </c>
      <c r="J696" s="3">
        <f t="shared" si="10"/>
        <v>101.15050946202226</v>
      </c>
    </row>
    <row r="697" spans="1:10" x14ac:dyDescent="0.2">
      <c r="A697" s="7">
        <v>44401.875</v>
      </c>
      <c r="B697" s="8">
        <v>59.279061965572765</v>
      </c>
      <c r="C697" s="8">
        <v>43.736677517619668</v>
      </c>
      <c r="D697" s="8">
        <v>64.444656147678216</v>
      </c>
      <c r="E697" s="8">
        <v>369.97486074986313</v>
      </c>
      <c r="F697" s="8">
        <v>405.01700456115105</v>
      </c>
      <c r="G697" s="8">
        <v>59.688280178877534</v>
      </c>
      <c r="H697" s="8">
        <v>59.499495719541756</v>
      </c>
      <c r="I697" s="8">
        <v>18.024440050874293</v>
      </c>
      <c r="J697" s="3">
        <f t="shared" si="10"/>
        <v>101.163335847545</v>
      </c>
    </row>
    <row r="698" spans="1:10" x14ac:dyDescent="0.2">
      <c r="A698" s="7">
        <v>44401.916666666664</v>
      </c>
      <c r="B698" s="8">
        <v>57.06987642463033</v>
      </c>
      <c r="C698" s="8">
        <v>44.107292090982327</v>
      </c>
      <c r="D698" s="8">
        <v>64.933944421462328</v>
      </c>
      <c r="E698" s="8">
        <v>369.85705106546868</v>
      </c>
      <c r="F698" s="8">
        <v>404.98353271760266</v>
      </c>
      <c r="G698" s="8">
        <v>60.216545022902721</v>
      </c>
      <c r="H698" s="8">
        <v>59.663232199502012</v>
      </c>
      <c r="I698" s="8">
        <v>17.880731323618221</v>
      </c>
      <c r="J698" s="3">
        <f t="shared" si="10"/>
        <v>101.99904589878651</v>
      </c>
    </row>
    <row r="699" spans="1:10" x14ac:dyDescent="0.2">
      <c r="A699" s="7">
        <v>44401.958333333336</v>
      </c>
      <c r="B699" s="8">
        <v>56.264194957859758</v>
      </c>
      <c r="C699" s="8">
        <v>43.828318818294029</v>
      </c>
      <c r="D699" s="8">
        <v>65.557900357466224</v>
      </c>
      <c r="E699" s="8">
        <v>370.08978267039134</v>
      </c>
      <c r="F699" s="8">
        <v>405.01266232774697</v>
      </c>
      <c r="G699" s="8">
        <v>63.55099658496966</v>
      </c>
      <c r="H699" s="8">
        <v>59.998349208447166</v>
      </c>
      <c r="I699" s="8">
        <v>17.929683801414665</v>
      </c>
      <c r="J699" s="3">
        <f t="shared" si="10"/>
        <v>105.61966199200215</v>
      </c>
    </row>
    <row r="700" spans="1:10" x14ac:dyDescent="0.2">
      <c r="A700" s="7">
        <v>44402</v>
      </c>
      <c r="B700" s="8">
        <v>58.178688871648809</v>
      </c>
      <c r="C700" s="8">
        <v>43.227431121166397</v>
      </c>
      <c r="D700" s="8">
        <v>65.073560717334587</v>
      </c>
      <c r="E700" s="8">
        <v>369.9318558125313</v>
      </c>
      <c r="F700" s="8">
        <v>405.00104681440888</v>
      </c>
      <c r="G700" s="8">
        <v>63.670065972595026</v>
      </c>
      <c r="H700" s="8">
        <v>59.996737523955332</v>
      </c>
      <c r="I700" s="8">
        <v>17.774965983816873</v>
      </c>
      <c r="J700" s="3">
        <f t="shared" si="10"/>
        <v>105.89183751273349</v>
      </c>
    </row>
    <row r="701" spans="1:10" x14ac:dyDescent="0.2">
      <c r="A701" s="7">
        <v>44402.041666666664</v>
      </c>
      <c r="B701" s="8">
        <v>58.441944816691652</v>
      </c>
      <c r="C701" s="8">
        <v>43.182276044387109</v>
      </c>
      <c r="D701" s="8">
        <v>65.026820507876366</v>
      </c>
      <c r="E701" s="8">
        <v>370.15184614860635</v>
      </c>
      <c r="F701" s="8">
        <v>404.98160914207187</v>
      </c>
      <c r="G701" s="8">
        <v>62.441554417382171</v>
      </c>
      <c r="H701" s="8">
        <v>60.006994357963819</v>
      </c>
      <c r="I701" s="8">
        <v>17.826754388027808</v>
      </c>
      <c r="J701" s="3">
        <f t="shared" si="10"/>
        <v>104.62179438731818</v>
      </c>
    </row>
    <row r="702" spans="1:10" x14ac:dyDescent="0.2">
      <c r="A702" s="7">
        <v>44402.083333333336</v>
      </c>
      <c r="B702" s="8">
        <v>59.333278841459688</v>
      </c>
      <c r="C702" s="8">
        <v>44.359912752804973</v>
      </c>
      <c r="D702" s="8">
        <v>65.527312255450596</v>
      </c>
      <c r="E702" s="8">
        <v>370.09496056160646</v>
      </c>
      <c r="F702" s="8">
        <v>405.00346128963673</v>
      </c>
      <c r="G702" s="8">
        <v>61.92728633379572</v>
      </c>
      <c r="H702" s="8">
        <v>59.997562831549942</v>
      </c>
      <c r="I702" s="8">
        <v>17.867149499181654</v>
      </c>
      <c r="J702" s="3">
        <f t="shared" si="10"/>
        <v>104.05769966616401</v>
      </c>
    </row>
    <row r="703" spans="1:10" x14ac:dyDescent="0.2">
      <c r="A703" s="7">
        <v>44402.125</v>
      </c>
      <c r="B703" s="8">
        <v>59.553998480911154</v>
      </c>
      <c r="C703" s="8">
        <v>45.009254015344986</v>
      </c>
      <c r="D703" s="8">
        <v>65.072390699910528</v>
      </c>
      <c r="E703" s="8">
        <v>370.04640438285514</v>
      </c>
      <c r="F703" s="8">
        <v>404.96036095226907</v>
      </c>
      <c r="G703" s="8">
        <v>61.549103263132018</v>
      </c>
      <c r="H703" s="8">
        <v>60.005342501531189</v>
      </c>
      <c r="I703" s="8">
        <v>17.707594006214375</v>
      </c>
      <c r="J703" s="3">
        <f t="shared" si="10"/>
        <v>103.84685175844882</v>
      </c>
    </row>
    <row r="704" spans="1:10" x14ac:dyDescent="0.2">
      <c r="A704" s="7">
        <v>44402.166666666664</v>
      </c>
      <c r="B704" s="8">
        <v>56.461956243155726</v>
      </c>
      <c r="C704" s="8">
        <v>44.829834496847468</v>
      </c>
      <c r="D704" s="8">
        <v>64.805141583730602</v>
      </c>
      <c r="E704" s="8">
        <v>369.93807497176766</v>
      </c>
      <c r="F704" s="8">
        <v>404.99894511489509</v>
      </c>
      <c r="G704" s="8">
        <v>61.15453634304987</v>
      </c>
      <c r="H704" s="8">
        <v>60.003705852829398</v>
      </c>
      <c r="I704" s="8">
        <v>17.726931483991404</v>
      </c>
      <c r="J704" s="3">
        <f t="shared" si="10"/>
        <v>103.43131071188786</v>
      </c>
    </row>
    <row r="705" spans="1:10" x14ac:dyDescent="0.2">
      <c r="A705" s="7">
        <v>44402.208333333336</v>
      </c>
      <c r="B705" s="8">
        <v>56.471307346183067</v>
      </c>
      <c r="C705" s="8">
        <v>43.725584487673252</v>
      </c>
      <c r="D705" s="8">
        <v>65.065753260665417</v>
      </c>
      <c r="E705" s="8">
        <v>370.11300232733834</v>
      </c>
      <c r="F705" s="8">
        <v>405.03753092833909</v>
      </c>
      <c r="G705" s="8">
        <v>62.927846092391199</v>
      </c>
      <c r="H705" s="8">
        <v>60.001373357775059</v>
      </c>
      <c r="I705" s="8">
        <v>17.686074866901123</v>
      </c>
      <c r="J705" s="3">
        <f t="shared" si="10"/>
        <v>105.24314458326513</v>
      </c>
    </row>
    <row r="706" spans="1:10" x14ac:dyDescent="0.2">
      <c r="A706" s="7">
        <v>44402.25</v>
      </c>
      <c r="B706" s="8">
        <v>57.308622627060331</v>
      </c>
      <c r="C706" s="8">
        <v>47.935876373201545</v>
      </c>
      <c r="D706" s="8">
        <v>65.262418667558975</v>
      </c>
      <c r="E706" s="8">
        <v>370.07470249136964</v>
      </c>
      <c r="F706" s="8">
        <v>405.02058547775005</v>
      </c>
      <c r="G706" s="8">
        <v>62.983567391285547</v>
      </c>
      <c r="H706" s="8">
        <v>60.001559988250101</v>
      </c>
      <c r="I706" s="8">
        <v>17.743744882244112</v>
      </c>
      <c r="J706" s="3">
        <f t="shared" si="10"/>
        <v>105.24138249729153</v>
      </c>
    </row>
    <row r="707" spans="1:10" x14ac:dyDescent="0.2">
      <c r="A707" s="7">
        <v>44402.291666666664</v>
      </c>
      <c r="B707" s="8">
        <v>55.736149293315137</v>
      </c>
      <c r="C707" s="8">
        <v>56.402147658286232</v>
      </c>
      <c r="D707" s="8">
        <v>64.976701091749391</v>
      </c>
      <c r="E707" s="8">
        <v>370.06423894884841</v>
      </c>
      <c r="F707" s="8">
        <v>404.99708072054676</v>
      </c>
      <c r="G707" s="8">
        <v>63.430983842836255</v>
      </c>
      <c r="H707" s="8">
        <v>59.998860021816704</v>
      </c>
      <c r="I707" s="8">
        <v>17.467328292719547</v>
      </c>
      <c r="J707" s="3">
        <f t="shared" si="10"/>
        <v>105.96251557193341</v>
      </c>
    </row>
    <row r="708" spans="1:10" x14ac:dyDescent="0.2">
      <c r="A708" s="7">
        <v>44402.333333333336</v>
      </c>
      <c r="B708" s="8">
        <v>55.483306384248493</v>
      </c>
      <c r="C708" s="8">
        <v>67.43430347032465</v>
      </c>
      <c r="D708" s="8">
        <v>65.346732874673648</v>
      </c>
      <c r="E708" s="8">
        <v>369.93221005891502</v>
      </c>
      <c r="F708" s="8">
        <v>404.98289667870358</v>
      </c>
      <c r="G708" s="8">
        <v>63.952781445078095</v>
      </c>
      <c r="H708" s="8">
        <v>59.946924833749542</v>
      </c>
      <c r="I708" s="8">
        <v>17.627451900897917</v>
      </c>
      <c r="J708" s="3">
        <f t="shared" si="10"/>
        <v>106.27225437792973</v>
      </c>
    </row>
    <row r="709" spans="1:10" x14ac:dyDescent="0.2">
      <c r="A709" s="7">
        <v>44402.375</v>
      </c>
      <c r="B709" s="8">
        <v>58.070709073388763</v>
      </c>
      <c r="C709" s="8">
        <v>64.185652444554819</v>
      </c>
      <c r="D709" s="8">
        <v>65.155623737320099</v>
      </c>
      <c r="E709" s="8">
        <v>370.11221185956447</v>
      </c>
      <c r="F709" s="8">
        <v>404.99647921325175</v>
      </c>
      <c r="G709" s="8">
        <v>63.971502567028885</v>
      </c>
      <c r="H709" s="8">
        <v>58.936057865869643</v>
      </c>
      <c r="I709" s="8">
        <v>17.933339749813168</v>
      </c>
      <c r="J709" s="3">
        <f t="shared" ref="J709:J747" si="11">G709+H709-I709</f>
        <v>104.97422068308535</v>
      </c>
    </row>
    <row r="710" spans="1:10" x14ac:dyDescent="0.2">
      <c r="A710" s="7">
        <v>44402.416666666664</v>
      </c>
      <c r="B710" s="8">
        <v>59.303777572626309</v>
      </c>
      <c r="C710" s="8">
        <v>53.957027793261368</v>
      </c>
      <c r="D710" s="8">
        <v>65.188175692247</v>
      </c>
      <c r="E710" s="8">
        <v>369.99579134046257</v>
      </c>
      <c r="F710" s="8">
        <v>405.01259272841997</v>
      </c>
      <c r="G710" s="8">
        <v>64.837937615488443</v>
      </c>
      <c r="H710" s="8">
        <v>58.956580180994187</v>
      </c>
      <c r="I710" s="8">
        <v>17.565983433607876</v>
      </c>
      <c r="J710" s="3">
        <f t="shared" si="11"/>
        <v>106.22853436287477</v>
      </c>
    </row>
    <row r="711" spans="1:10" x14ac:dyDescent="0.2">
      <c r="A711" s="7">
        <v>44402.458333333336</v>
      </c>
      <c r="B711" s="8">
        <v>59.128594379212366</v>
      </c>
      <c r="C711" s="8">
        <v>50.03798681592653</v>
      </c>
      <c r="D711" s="8">
        <v>65.395558787335986</v>
      </c>
      <c r="E711" s="8">
        <v>370.16761482467888</v>
      </c>
      <c r="F711" s="8">
        <v>404.99441437764779</v>
      </c>
      <c r="G711" s="8">
        <v>65.207282220645055</v>
      </c>
      <c r="H711" s="8">
        <v>58.118832052274193</v>
      </c>
      <c r="I711" s="8">
        <v>17.725684538462794</v>
      </c>
      <c r="J711" s="3">
        <f t="shared" si="11"/>
        <v>105.60042973445647</v>
      </c>
    </row>
    <row r="712" spans="1:10" x14ac:dyDescent="0.2">
      <c r="A712" s="7">
        <v>44402.5</v>
      </c>
      <c r="B712" s="8">
        <v>58.929957616241381</v>
      </c>
      <c r="C712" s="8">
        <v>50.918030138536594</v>
      </c>
      <c r="D712" s="8">
        <v>65.365782726326501</v>
      </c>
      <c r="E712" s="8">
        <v>369.94594946095322</v>
      </c>
      <c r="F712" s="8">
        <v>404.95224090922949</v>
      </c>
      <c r="G712" s="8">
        <v>64.964990947870888</v>
      </c>
      <c r="H712" s="8">
        <v>57.791769677055029</v>
      </c>
      <c r="I712" s="8">
        <v>17.681095982284315</v>
      </c>
      <c r="J712" s="3">
        <f t="shared" si="11"/>
        <v>105.0756646426416</v>
      </c>
    </row>
    <row r="713" spans="1:10" x14ac:dyDescent="0.2">
      <c r="A713" s="7">
        <v>44402.541666666664</v>
      </c>
      <c r="B713" s="8">
        <v>59.567537069131859</v>
      </c>
      <c r="C713" s="8">
        <v>52.079326136687754</v>
      </c>
      <c r="D713" s="8">
        <v>64.623937159551673</v>
      </c>
      <c r="E713" s="8">
        <v>369.98150864704502</v>
      </c>
      <c r="F713" s="8">
        <v>405.00675087067117</v>
      </c>
      <c r="G713" s="8">
        <v>63.74588227036849</v>
      </c>
      <c r="H713" s="8">
        <v>56.72096109065609</v>
      </c>
      <c r="I713" s="8">
        <v>17.947842496646143</v>
      </c>
      <c r="J713" s="3">
        <f t="shared" si="11"/>
        <v>102.51900086437844</v>
      </c>
    </row>
    <row r="714" spans="1:10" x14ac:dyDescent="0.2">
      <c r="A714" s="7">
        <v>44402.583333333336</v>
      </c>
      <c r="B714" s="8">
        <v>58.340962867875398</v>
      </c>
      <c r="C714" s="8">
        <v>51.370612115531401</v>
      </c>
      <c r="D714" s="8">
        <v>64.217376115392057</v>
      </c>
      <c r="E714" s="8">
        <v>369.89804944424634</v>
      </c>
      <c r="F714" s="8">
        <v>404.94066283234343</v>
      </c>
      <c r="G714" s="8">
        <v>62.989753417481339</v>
      </c>
      <c r="H714" s="8">
        <v>54.997121539884638</v>
      </c>
      <c r="I714" s="8">
        <v>18.085704048893611</v>
      </c>
      <c r="J714" s="3">
        <f t="shared" si="11"/>
        <v>99.90117090847238</v>
      </c>
    </row>
    <row r="715" spans="1:10" x14ac:dyDescent="0.2">
      <c r="A715" s="7">
        <v>44402.625</v>
      </c>
      <c r="B715" s="8">
        <v>57.104223665107405</v>
      </c>
      <c r="C715" s="8">
        <v>50.783725107300512</v>
      </c>
      <c r="D715" s="8">
        <v>63.713611457516464</v>
      </c>
      <c r="E715" s="8">
        <v>369.95999980559054</v>
      </c>
      <c r="F715" s="8">
        <v>405.00584891951758</v>
      </c>
      <c r="G715" s="8">
        <v>62.974220807191578</v>
      </c>
      <c r="H715" s="8">
        <v>55.000071779206792</v>
      </c>
      <c r="I715" s="8">
        <v>18.012692026420126</v>
      </c>
      <c r="J715" s="3">
        <f t="shared" si="11"/>
        <v>99.961600559978251</v>
      </c>
    </row>
    <row r="716" spans="1:10" x14ac:dyDescent="0.2">
      <c r="A716" s="7">
        <v>44402.666666666664</v>
      </c>
      <c r="B716" s="8">
        <v>58.715222317296671</v>
      </c>
      <c r="C716" s="8">
        <v>51.284924017220682</v>
      </c>
      <c r="D716" s="8">
        <v>63.701102223329684</v>
      </c>
      <c r="E716" s="8">
        <v>369.97923441433062</v>
      </c>
      <c r="F716" s="8">
        <v>404.98238069524098</v>
      </c>
      <c r="G716" s="8">
        <v>62.937658596510332</v>
      </c>
      <c r="H716" s="8">
        <v>54.996989769896189</v>
      </c>
      <c r="I716" s="8">
        <v>18.218586542247852</v>
      </c>
      <c r="J716" s="3">
        <f t="shared" si="11"/>
        <v>99.716061824158672</v>
      </c>
    </row>
    <row r="717" spans="1:10" x14ac:dyDescent="0.2">
      <c r="A717" s="7">
        <v>44402.708333333336</v>
      </c>
      <c r="B717" s="8">
        <v>59.687318339680267</v>
      </c>
      <c r="C717" s="8">
        <v>51.963751488278291</v>
      </c>
      <c r="D717" s="8">
        <v>63.663858947041334</v>
      </c>
      <c r="E717" s="8">
        <v>370.08190419451478</v>
      </c>
      <c r="F717" s="8">
        <v>405.01648754267734</v>
      </c>
      <c r="G717" s="8">
        <v>62.983079858754792</v>
      </c>
      <c r="H717" s="8">
        <v>55.003387291815905</v>
      </c>
      <c r="I717" s="8">
        <v>18.25124650487264</v>
      </c>
      <c r="J717" s="3">
        <f t="shared" si="11"/>
        <v>99.73522064569805</v>
      </c>
    </row>
    <row r="718" spans="1:10" x14ac:dyDescent="0.2">
      <c r="A718" s="7">
        <v>44402.75</v>
      </c>
      <c r="B718" s="8">
        <v>59.141486351239486</v>
      </c>
      <c r="C718" s="8">
        <v>52.482840936573098</v>
      </c>
      <c r="D718" s="8">
        <v>63.749353894353504</v>
      </c>
      <c r="E718" s="8">
        <v>369.95578878662019</v>
      </c>
      <c r="F718" s="8">
        <v>402.76982537386152</v>
      </c>
      <c r="G718" s="8">
        <v>62.974550759107011</v>
      </c>
      <c r="H718" s="8">
        <v>54.996067117180907</v>
      </c>
      <c r="I718" s="8">
        <v>18.215108761872404</v>
      </c>
      <c r="J718" s="3">
        <f t="shared" si="11"/>
        <v>99.755509114415517</v>
      </c>
    </row>
    <row r="719" spans="1:10" x14ac:dyDescent="0.2">
      <c r="A719" s="7">
        <v>44402.791666666664</v>
      </c>
      <c r="B719" s="8">
        <v>58.45693314311049</v>
      </c>
      <c r="C719" s="8">
        <v>51.665263253608408</v>
      </c>
      <c r="D719" s="8">
        <v>64.28994309023858</v>
      </c>
      <c r="E719" s="8">
        <v>369.98265479790626</v>
      </c>
      <c r="F719" s="8">
        <v>399.99340154327479</v>
      </c>
      <c r="G719" s="8">
        <v>62.946191832224315</v>
      </c>
      <c r="H719" s="8">
        <v>55.004002103814173</v>
      </c>
      <c r="I719" s="8">
        <v>18.224946682274435</v>
      </c>
      <c r="J719" s="3">
        <f t="shared" si="11"/>
        <v>99.725247253764053</v>
      </c>
    </row>
    <row r="720" spans="1:10" x14ac:dyDescent="0.2">
      <c r="A720" s="7">
        <v>44402.833333333336</v>
      </c>
      <c r="B720" s="8">
        <v>58.10536896706413</v>
      </c>
      <c r="C720" s="8">
        <v>50.342809045208995</v>
      </c>
      <c r="D720" s="8">
        <v>64.585011808559557</v>
      </c>
      <c r="E720" s="8">
        <v>369.92526207034371</v>
      </c>
      <c r="F720" s="8">
        <v>400.03266810177075</v>
      </c>
      <c r="G720" s="8">
        <v>62.959829518748514</v>
      </c>
      <c r="H720" s="8">
        <v>55.868218679190967</v>
      </c>
      <c r="I720" s="8">
        <v>18.148348218704996</v>
      </c>
      <c r="J720" s="3">
        <f t="shared" si="11"/>
        <v>100.67969997923448</v>
      </c>
    </row>
    <row r="721" spans="1:10" x14ac:dyDescent="0.2">
      <c r="A721" s="7">
        <v>44402.875</v>
      </c>
      <c r="B721" s="8">
        <v>57.679869836102085</v>
      </c>
      <c r="C721" s="8">
        <v>53.22452091346566</v>
      </c>
      <c r="D721" s="8">
        <v>65.87425543690766</v>
      </c>
      <c r="E721" s="8">
        <v>370.04852240529118</v>
      </c>
      <c r="F721" s="8">
        <v>400.01539254507969</v>
      </c>
      <c r="G721" s="8">
        <v>63.006564646971754</v>
      </c>
      <c r="H721" s="8">
        <v>58.005516561644001</v>
      </c>
      <c r="I721" s="8">
        <v>17.783791010269326</v>
      </c>
      <c r="J721" s="3">
        <f t="shared" si="11"/>
        <v>103.22829019834643</v>
      </c>
    </row>
    <row r="722" spans="1:10" x14ac:dyDescent="0.2">
      <c r="A722" s="7">
        <v>44402.916666666664</v>
      </c>
      <c r="B722" s="8">
        <v>57.921620145544715</v>
      </c>
      <c r="C722" s="8">
        <v>53.953226981293234</v>
      </c>
      <c r="D722" s="8">
        <v>65.655704020258526</v>
      </c>
      <c r="E722" s="8">
        <v>370.0574212392612</v>
      </c>
      <c r="F722" s="8">
        <v>400.01877331272192</v>
      </c>
      <c r="G722" s="8">
        <v>62.980665444605016</v>
      </c>
      <c r="H722" s="8">
        <v>57.995271961264564</v>
      </c>
      <c r="I722" s="8">
        <v>17.458928803974835</v>
      </c>
      <c r="J722" s="3">
        <f t="shared" si="11"/>
        <v>103.51700860189476</v>
      </c>
    </row>
    <row r="723" spans="1:10" x14ac:dyDescent="0.2">
      <c r="A723" s="7">
        <v>44402.958333333336</v>
      </c>
      <c r="B723" s="8">
        <v>57.587352909139462</v>
      </c>
      <c r="C723" s="8">
        <v>52.79176096691792</v>
      </c>
      <c r="D723" s="8">
        <v>64.657426350833589</v>
      </c>
      <c r="E723" s="8">
        <v>370.08670298959078</v>
      </c>
      <c r="F723" s="8">
        <v>400.00061172964013</v>
      </c>
      <c r="G723" s="8">
        <v>64.366465622812328</v>
      </c>
      <c r="H723" s="8">
        <v>57.312456211531128</v>
      </c>
      <c r="I723" s="8">
        <v>17.321661731688735</v>
      </c>
      <c r="J723" s="3">
        <f t="shared" si="11"/>
        <v>104.35726010265472</v>
      </c>
    </row>
    <row r="724" spans="1:10" x14ac:dyDescent="0.2">
      <c r="A724" s="7"/>
      <c r="B724" s="8"/>
      <c r="C724" s="8"/>
      <c r="D724" s="8"/>
      <c r="E724" s="8"/>
      <c r="F724" s="8"/>
      <c r="G724" s="8"/>
      <c r="H724" s="8"/>
      <c r="I724" s="8"/>
      <c r="J724" s="3">
        <f t="shared" si="11"/>
        <v>0</v>
      </c>
    </row>
    <row r="725" spans="1:10" s="2" customFormat="1" x14ac:dyDescent="0.2">
      <c r="A725" s="14"/>
      <c r="B725" s="15"/>
      <c r="C725" s="15"/>
      <c r="D725" s="15"/>
      <c r="E725" s="15"/>
      <c r="F725" s="15"/>
      <c r="G725" s="15"/>
      <c r="H725" s="15"/>
      <c r="I725" s="15"/>
      <c r="J725" s="3">
        <f t="shared" si="11"/>
        <v>0</v>
      </c>
    </row>
    <row r="726" spans="1:10" x14ac:dyDescent="0.2">
      <c r="A726" s="7"/>
      <c r="B726" s="8"/>
      <c r="C726" s="8"/>
      <c r="D726" s="8"/>
      <c r="E726" s="8"/>
      <c r="F726" s="8"/>
      <c r="G726" s="8"/>
      <c r="H726" s="8"/>
      <c r="I726" s="8"/>
      <c r="J726" s="3">
        <f t="shared" si="11"/>
        <v>0</v>
      </c>
    </row>
    <row r="727" spans="1:10" x14ac:dyDescent="0.2">
      <c r="A727" s="7"/>
      <c r="B727" s="8"/>
      <c r="C727" s="8"/>
      <c r="D727" s="8"/>
      <c r="E727" s="8"/>
      <c r="F727" s="8"/>
      <c r="G727" s="8"/>
      <c r="H727" s="8"/>
      <c r="I727" s="8"/>
      <c r="J727" s="3">
        <f t="shared" si="11"/>
        <v>0</v>
      </c>
    </row>
    <row r="728" spans="1:10" x14ac:dyDescent="0.2">
      <c r="A728" s="7"/>
      <c r="B728" s="8"/>
      <c r="C728" s="8"/>
      <c r="D728" s="8"/>
      <c r="E728" s="8"/>
      <c r="F728" s="8"/>
      <c r="G728" s="8"/>
      <c r="H728" s="8"/>
      <c r="I728" s="8"/>
      <c r="J728" s="3">
        <f t="shared" si="11"/>
        <v>0</v>
      </c>
    </row>
    <row r="729" spans="1:10" x14ac:dyDescent="0.2">
      <c r="A729" s="7"/>
      <c r="B729" s="8"/>
      <c r="C729" s="8"/>
      <c r="D729" s="8"/>
      <c r="E729" s="8"/>
      <c r="F729" s="8"/>
      <c r="G729" s="8"/>
      <c r="H729" s="8"/>
      <c r="I729" s="8"/>
      <c r="J729" s="3">
        <f t="shared" si="11"/>
        <v>0</v>
      </c>
    </row>
    <row r="730" spans="1:10" x14ac:dyDescent="0.2">
      <c r="A730" s="7"/>
      <c r="B730" s="8"/>
      <c r="C730" s="8"/>
      <c r="D730" s="8"/>
      <c r="E730" s="8"/>
      <c r="F730" s="8"/>
      <c r="G730" s="8"/>
      <c r="H730" s="8"/>
      <c r="I730" s="8"/>
      <c r="J730" s="3">
        <f t="shared" si="11"/>
        <v>0</v>
      </c>
    </row>
    <row r="731" spans="1:10" x14ac:dyDescent="0.2">
      <c r="A731" s="7"/>
      <c r="B731" s="8"/>
      <c r="C731" s="8"/>
      <c r="D731" s="8"/>
      <c r="E731" s="8"/>
      <c r="F731" s="8"/>
      <c r="G731" s="8"/>
      <c r="H731" s="8"/>
      <c r="I731" s="8"/>
      <c r="J731" s="3">
        <f t="shared" si="11"/>
        <v>0</v>
      </c>
    </row>
    <row r="732" spans="1:10" x14ac:dyDescent="0.2">
      <c r="A732" s="7"/>
      <c r="B732" s="8"/>
      <c r="C732" s="8"/>
      <c r="D732" s="8"/>
      <c r="E732" s="8"/>
      <c r="F732" s="8"/>
      <c r="G732" s="8"/>
      <c r="H732" s="8"/>
      <c r="I732" s="8"/>
      <c r="J732" s="3">
        <f t="shared" si="11"/>
        <v>0</v>
      </c>
    </row>
    <row r="733" spans="1:10" x14ac:dyDescent="0.2">
      <c r="A733" s="7"/>
      <c r="B733" s="8"/>
      <c r="C733" s="8"/>
      <c r="D733" s="8"/>
      <c r="E733" s="8"/>
      <c r="F733" s="8"/>
      <c r="G733" s="8"/>
      <c r="H733" s="8"/>
      <c r="I733" s="8"/>
      <c r="J733" s="3">
        <f t="shared" si="11"/>
        <v>0</v>
      </c>
    </row>
    <row r="734" spans="1:10" x14ac:dyDescent="0.2">
      <c r="A734" s="7"/>
      <c r="B734" s="8"/>
      <c r="C734" s="8"/>
      <c r="D734" s="8"/>
      <c r="E734" s="8"/>
      <c r="F734" s="8"/>
      <c r="G734" s="8"/>
      <c r="H734" s="8"/>
      <c r="I734" s="8"/>
      <c r="J734" s="3">
        <f t="shared" si="11"/>
        <v>0</v>
      </c>
    </row>
    <row r="735" spans="1:10" x14ac:dyDescent="0.2">
      <c r="A735" s="7"/>
      <c r="B735" s="8"/>
      <c r="C735" s="8"/>
      <c r="D735" s="8"/>
      <c r="E735" s="8"/>
      <c r="F735" s="8"/>
      <c r="G735" s="8"/>
      <c r="H735" s="8"/>
      <c r="I735" s="8"/>
      <c r="J735" s="3">
        <f t="shared" si="11"/>
        <v>0</v>
      </c>
    </row>
    <row r="736" spans="1:10" x14ac:dyDescent="0.2">
      <c r="A736" s="7"/>
      <c r="B736" s="8"/>
      <c r="C736" s="8"/>
      <c r="D736" s="8"/>
      <c r="E736" s="8"/>
      <c r="F736" s="8"/>
      <c r="G736" s="8"/>
      <c r="H736" s="8"/>
      <c r="I736" s="8"/>
      <c r="J736" s="3">
        <f t="shared" si="11"/>
        <v>0</v>
      </c>
    </row>
    <row r="737" spans="1:10" x14ac:dyDescent="0.2">
      <c r="A737" s="7"/>
      <c r="B737" s="8"/>
      <c r="C737" s="8"/>
      <c r="D737" s="8"/>
      <c r="E737" s="8"/>
      <c r="F737" s="8"/>
      <c r="G737" s="8"/>
      <c r="H737" s="8"/>
      <c r="I737" s="8"/>
      <c r="J737" s="3">
        <f t="shared" si="11"/>
        <v>0</v>
      </c>
    </row>
    <row r="738" spans="1:10" x14ac:dyDescent="0.2">
      <c r="A738" s="7"/>
      <c r="B738" s="8"/>
      <c r="C738" s="8"/>
      <c r="D738" s="8"/>
      <c r="E738" s="8"/>
      <c r="F738" s="8"/>
      <c r="G738" s="8"/>
      <c r="H738" s="8"/>
      <c r="I738" s="8"/>
      <c r="J738" s="3">
        <f t="shared" si="11"/>
        <v>0</v>
      </c>
    </row>
    <row r="739" spans="1:10" x14ac:dyDescent="0.2">
      <c r="A739" s="7"/>
      <c r="B739" s="8"/>
      <c r="C739" s="8"/>
      <c r="D739" s="8"/>
      <c r="E739" s="8"/>
      <c r="F739" s="8"/>
      <c r="G739" s="8"/>
      <c r="H739" s="8"/>
      <c r="I739" s="8"/>
      <c r="J739" s="3">
        <f t="shared" si="11"/>
        <v>0</v>
      </c>
    </row>
    <row r="740" spans="1:10" x14ac:dyDescent="0.2">
      <c r="A740" s="7"/>
      <c r="B740" s="8"/>
      <c r="C740" s="8"/>
      <c r="D740" s="8"/>
      <c r="E740" s="8"/>
      <c r="F740" s="8"/>
      <c r="G740" s="8"/>
      <c r="H740" s="8"/>
      <c r="I740" s="8"/>
      <c r="J740" s="3">
        <f t="shared" si="11"/>
        <v>0</v>
      </c>
    </row>
    <row r="741" spans="1:10" x14ac:dyDescent="0.2">
      <c r="A741" s="7"/>
      <c r="B741" s="8"/>
      <c r="C741" s="8"/>
      <c r="D741" s="8"/>
      <c r="E741" s="8"/>
      <c r="F741" s="8"/>
      <c r="G741" s="8"/>
      <c r="H741" s="8"/>
      <c r="I741" s="8"/>
      <c r="J741" s="3">
        <f t="shared" si="11"/>
        <v>0</v>
      </c>
    </row>
    <row r="742" spans="1:10" x14ac:dyDescent="0.2">
      <c r="A742" s="7"/>
      <c r="B742" s="8"/>
      <c r="C742" s="8"/>
      <c r="D742" s="8"/>
      <c r="E742" s="8"/>
      <c r="F742" s="8"/>
      <c r="G742" s="8"/>
      <c r="H742" s="8"/>
      <c r="I742" s="8"/>
      <c r="J742" s="3">
        <f t="shared" si="11"/>
        <v>0</v>
      </c>
    </row>
    <row r="743" spans="1:10" x14ac:dyDescent="0.2">
      <c r="A743" s="7"/>
      <c r="B743" s="8"/>
      <c r="C743" s="8"/>
      <c r="D743" s="8"/>
      <c r="E743" s="8"/>
      <c r="F743" s="8"/>
      <c r="G743" s="8"/>
      <c r="H743" s="8"/>
      <c r="I743" s="8"/>
      <c r="J743" s="3">
        <f t="shared" si="11"/>
        <v>0</v>
      </c>
    </row>
    <row r="744" spans="1:10" x14ac:dyDescent="0.2">
      <c r="A744" s="7"/>
      <c r="B744" s="8"/>
      <c r="C744" s="8"/>
      <c r="D744" s="8"/>
      <c r="E744" s="8"/>
      <c r="F744" s="8"/>
      <c r="G744" s="8"/>
      <c r="H744" s="8"/>
      <c r="I744" s="8"/>
      <c r="J744" s="3">
        <f t="shared" si="11"/>
        <v>0</v>
      </c>
    </row>
    <row r="745" spans="1:10" x14ac:dyDescent="0.2">
      <c r="A745" s="7"/>
      <c r="B745" s="8"/>
      <c r="C745" s="8"/>
      <c r="D745" s="8"/>
      <c r="E745" s="8"/>
      <c r="F745" s="8"/>
      <c r="G745" s="8"/>
      <c r="H745" s="8"/>
      <c r="I745" s="8"/>
      <c r="J745" s="3">
        <f t="shared" si="11"/>
        <v>0</v>
      </c>
    </row>
    <row r="746" spans="1:10" x14ac:dyDescent="0.2">
      <c r="A746" s="7"/>
      <c r="B746" s="8"/>
      <c r="C746" s="8"/>
      <c r="D746" s="8"/>
      <c r="E746" s="8"/>
      <c r="F746" s="8"/>
      <c r="G746" s="8"/>
      <c r="H746" s="8"/>
      <c r="I746" s="8"/>
      <c r="J746" s="3">
        <f t="shared" si="11"/>
        <v>0</v>
      </c>
    </row>
    <row r="747" spans="1:10" x14ac:dyDescent="0.2">
      <c r="A747" s="7"/>
      <c r="B747" s="8"/>
      <c r="C747" s="8"/>
      <c r="D747" s="8"/>
      <c r="E747" s="8"/>
      <c r="F747" s="8"/>
      <c r="G747" s="8"/>
      <c r="H747" s="8"/>
      <c r="I747" s="8"/>
      <c r="J747" s="3">
        <f t="shared" si="11"/>
        <v>0</v>
      </c>
    </row>
    <row r="748" spans="1:10" x14ac:dyDescent="0.2">
      <c r="A748" s="7"/>
      <c r="B748" s="8"/>
      <c r="C748" s="8"/>
      <c r="D748" s="8"/>
      <c r="E748" s="8"/>
      <c r="F748" s="8"/>
      <c r="G748" s="8"/>
      <c r="H748" s="8"/>
      <c r="I748" s="8"/>
    </row>
    <row r="749" spans="1:10" s="2" customFormat="1" x14ac:dyDescent="0.2">
      <c r="B749" s="2">
        <f t="shared" ref="B749:I749" si="12">SUM(B4:B748)</f>
        <v>44953.25442631344</v>
      </c>
      <c r="C749" s="2">
        <f t="shared" si="12"/>
        <v>38794.229542418856</v>
      </c>
      <c r="D749" s="2">
        <f t="shared" si="12"/>
        <v>47232.245327896453</v>
      </c>
      <c r="E749" s="2">
        <f t="shared" si="12"/>
        <v>266363.68937538582</v>
      </c>
      <c r="F749" s="2">
        <f t="shared" si="12"/>
        <v>287862.59113913879</v>
      </c>
      <c r="G749" s="2">
        <f t="shared" si="12"/>
        <v>44143.907144409917</v>
      </c>
      <c r="H749" s="2">
        <f t="shared" si="12"/>
        <v>40200.466043551147</v>
      </c>
      <c r="I749" s="2">
        <f t="shared" si="12"/>
        <v>12754.643260262923</v>
      </c>
      <c r="J749" s="2">
        <f>SUM(J4:J748)</f>
        <v>71589.729927698165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硫磺回收</vt:lpstr>
      <vt:lpstr>灵活焦化</vt:lpstr>
      <vt:lpstr>单耗数据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2019-09-17T19:35:00Z</dcterms:created>
  <dcterms:modified xsi:type="dcterms:W3CDTF">2021-07-26T06:00:01Z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